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전수진\OneDrive\바탕 화면\"/>
    </mc:Choice>
  </mc:AlternateContent>
  <xr:revisionPtr revIDLastSave="0" documentId="13_ncr:1_{FF2B74F4-8AA7-4C03-9A0E-717547F676A3}" xr6:coauthVersionLast="47" xr6:coauthVersionMax="47" xr10:uidLastSave="{00000000-0000-0000-0000-000000000000}"/>
  <bookViews>
    <workbookView xWindow="-120" yWindow="-120" windowWidth="29040" windowHeight="15720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4" l="1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G3" i="5"/>
  <c r="B16" i="3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전수진</author>
  </authors>
  <commentList>
    <comment ref="E3" authorId="0" shapeId="0" xr:uid="{BE9BB153-2E59-4301-A97C-2720FB43B2B7}">
      <text>
        <r>
          <rPr>
            <sz val="9"/>
            <color indexed="81"/>
            <rFont val="Tahoma"/>
            <family val="2"/>
          </rPr>
          <t>2024</t>
        </r>
        <r>
          <rPr>
            <sz val="9"/>
            <color indexed="81"/>
            <rFont val="돋움"/>
            <family val="3"/>
            <charset val="129"/>
          </rPr>
          <t>년부터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<sst xmlns="http://schemas.openxmlformats.org/spreadsheetml/2006/main" count="313" uniqueCount="234">
  <si>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</si>
  <si>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</si>
  <si>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</si>
  <si>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</si>
  <si>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</si>
  <si>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</si>
  <si>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</si>
  <si>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</si>
  <si>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</si>
  <si>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</si>
  <si>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</si>
  <si>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</si>
  <si>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</si>
  <si>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</si>
  <si>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</si>
  <si>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</si>
  <si>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</si>
  <si>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</si>
  <si>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</si>
  <si>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</si>
  <si>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</si>
  <si>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</si>
  <si>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</si>
  <si>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</si>
  <si>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</si>
  <si>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</si>
  <si>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</si>
  <si>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</si>
  <si>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</si>
  <si>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</si>
  <si>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</si>
  <si>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</si>
  <si>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</si>
  <si>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</si>
  <si>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</si>
  <si>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</si>
  <si>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</si>
  <si>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</si>
  <si>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</si>
  <si>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</si>
  <si>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</si>
  <si>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</si>
  <si>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</si>
  <si>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</si>
  <si>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</si>
  <si>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</si>
  <si>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</si>
  <si>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</si>
  <si>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</si>
  <si>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</si>
  <si>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</si>
  <si>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</si>
  <si>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</si>
  <si>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</si>
  <si>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</si>
  <si>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</si>
  <si>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</si>
  <si>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</si>
  <si>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</si>
  <si>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</si>
  <si>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</si>
  <si>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</si>
  <si>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</si>
  <si>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</si>
  <si>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</si>
  <si>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</si>
  <si>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</si>
  <si>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</si>
  <si>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</si>
  <si>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</si>
  <si>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</si>
  <si>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</si>
  <si>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</si>
  <si>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</si>
  <si>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</si>
  <si>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</si>
  <si>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</si>
  <si>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</si>
  <si>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</si>
  <si>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</si>
  <si>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</si>
  <si>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</si>
  <si>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</si>
  <si>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</si>
  <si>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</si>
  <si>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</si>
  <si>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</si>
  <si>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</si>
  <si>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</si>
  <si>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</si>
  <si>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</si>
  <si>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</si>
  <si>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</si>
  <si>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</si>
  <si>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</si>
  <si>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</si>
  <si>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</si>
  <si>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</si>
  <si>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</si>
  <si>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</si>
  <si>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</si>
  <si>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</si>
  <si>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</si>
  <si>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</si>
  <si>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</si>
  <si>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</si>
  <si>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</si>
  <si>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</si>
  <si>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</si>
  <si>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</si>
  <si>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</si>
  <si>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</si>
  <si>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</si>
  <si>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</si>
  <si>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</si>
  <si>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</si>
  <si>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</si>
  <si>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</si>
  <si>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</si>
  <si>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</si>
  <si>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</si>
  <si>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</si>
  <si>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</si>
  <si>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</si>
  <si>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</si>
  <si>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</si>
  <si>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</si>
  <si>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</si>
  <si>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</si>
  <si>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</si>
  <si>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</si>
  <si>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</si>
  <si>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</si>
  <si>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</si>
  <si>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</si>
  <si>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</si>
  <si>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</si>
  <si>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</si>
  <si>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</si>
  <si>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</si>
  <si>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</si>
  <si>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</si>
  <si>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</si>
  <si>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</si>
  <si>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</si>
  <si>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</si>
  <si>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</si>
  <si>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</si>
  <si>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</si>
  <si>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</si>
  <si>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</si>
  <si>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</si>
  <si>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</si>
  <si>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</si>
  <si>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</si>
  <si>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</si>
  <si>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</si>
  <si>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</si>
  <si>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</si>
  <si>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</si>
  <si>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</si>
  <si>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</si>
  <si>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</si>
  <si>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</si>
  <si>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</si>
  <si>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</si>
  <si>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</si>
  <si>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</si>
  <si>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</si>
  <si>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</si>
  <si>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</si>
  <si>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</si>
  <si>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</si>
  <si>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</si>
  <si>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</si>
  <si>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</si>
  <si>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</si>
  <si>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</si>
  <si>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</si>
  <si>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</si>
  <si>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</si>
  <si>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</si>
  <si>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</si>
  <si>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</si>
  <si>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</si>
  <si>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</si>
  <si>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</si>
  <si>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</si>
  <si>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</si>
  <si>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</si>
  <si>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</si>
  <si>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</si>
  <si>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</si>
  <si>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</si>
  <si>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</si>
  <si>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</si>
  <si>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</si>
  <si>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</si>
  <si>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</si>
  <si>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성별</t>
    <phoneticPr fontId="1" type="noConversion"/>
  </si>
  <si>
    <t>여</t>
    <phoneticPr fontId="1" type="noConversion"/>
  </si>
  <si>
    <t>평균이상</t>
    <phoneticPr fontId="1" type="noConversion"/>
  </si>
  <si>
    <t>하이*</t>
    <phoneticPr fontId="1" type="noConversion"/>
  </si>
  <si>
    <t>*프라자</t>
    <phoneticPr fontId="1" type="noConversion"/>
  </si>
  <si>
    <t>Sky 리조트</t>
    <phoneticPr fontId="1" type="noConversion"/>
  </si>
  <si>
    <t>Star 리조트</t>
    <phoneticPr fontId="1" type="noConversion"/>
  </si>
  <si>
    <t>Bears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</si>
  <si>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</si>
  <si>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</si>
  <si>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</si>
  <si>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위치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</si>
  <si>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</si>
  <si>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</si>
  <si>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</si>
  <si>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</si>
  <si>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</si>
  <si>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</si>
  <si>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예약전화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</si>
  <si>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</si>
  <si>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</si>
  <si>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</si>
  <si>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</si>
  <si>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</si>
  <si>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개장일자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</si>
  <si>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</si>
  <si>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</si>
  <si>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</si>
  <si>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</si>
  <si>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폐장일자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</si>
  <si>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</si>
  <si>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</si>
  <si>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</si>
  <si>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재고량</t>
    <phoneticPr fontId="1" type="noConversion"/>
  </si>
  <si>
    <t>033)777-5555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</si>
</sst>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8" formatCode="yy\/mm\/dd"/>
    <numFmt numFmtId="179" formatCode="&quot;₩&quot;#,##0_);[Red]\(&quot;₩&quot;#,##0\)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sz val="11"/>
      <color rgb="FF000000"/>
      <name val="맑은 고딕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centerContinuous" vertical="center"/>
    </xf>
    <xf numFmtId="178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179" fontId="0" fillId="0" borderId="1" xfId="1" applyNumberFormat="1" applyFont="1" applyBorder="1">
      <alignment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14</xdr:row>
          <xdr:rowOff>200025</xdr:rowOff>
        </xdr:from>
        <xdr:to>
          <xdr:col>3</xdr:col>
          <xdr:colOff>723900</xdr:colOff>
          <xdr:row>17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723900</xdr:colOff>
      <xdr:row>14</xdr:row>
      <xdr:rowOff>200025</xdr:rowOff>
    </xdr:from>
    <xdr:to>
      <xdr:col>6</xdr:col>
      <xdr:colOff>723900</xdr:colOff>
      <xdr:row>17</xdr:row>
      <xdr:rowOff>19050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7F07E7EE-EF42-3635-C165-4722B9D93CA6}"/>
            </a:ext>
          </a:extLst>
        </xdr:cNvPr>
        <xdr:cNvSpPr/>
      </xdr:nvSpPr>
      <xdr:spPr>
        <a:xfrm>
          <a:off x="3133725" y="3181350"/>
          <a:ext cx="1466850" cy="447675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tabSelected="1" workbookViewId="0">
      <selection activeCell="G22" sqref="G22"/>
    </sheetView>
  </sheetViews>
  <sheetFormatPr defaultRowHeight="16.5" x14ac:dyDescent="0.3"/>
  <cols>
    <col min="1" max="1" width="12" bestFit="1" customWidth="1"/>
    <col min="2" max="2" width="13.125" bestFit="1" customWidth="1"/>
    <col min="3" max="3" width="12.625" bestFit="1" customWidth="1"/>
    <col min="4" max="4" width="9.5" bestFit="1" customWidth="1"/>
    <col min="5" max="5" width="8.625" customWidth="1"/>
  </cols>
  <sheetData>
    <row r="1" spans="1:5" x14ac:dyDescent="0.3">
      <c r="A1" t="s">
        <v>1</v>
      </c>
    </row>
    <row r="3" spans="1:5" x14ac:dyDescent="0.3">
      <c r="A3" s="1" t="s">
        <v>196</v>
      </c>
      <c r="B3" s="1" t="s">
        <v>210</v>
      </c>
      <c r="C3" s="1" t="s">
        <v>217</v>
      </c>
      <c r="D3" s="1" t="s">
        <v>223</v>
      </c>
      <c r="E3" s="1" t="s">
        <v>228</v>
      </c>
    </row>
    <row r="4" spans="1:5" x14ac:dyDescent="0.3">
      <c r="A4" s="1" t="s">
        <v>204</v>
      </c>
      <c r="B4" s="1" t="s">
        <v>211</v>
      </c>
      <c r="C4" s="1" t="s">
        <v>233</v>
      </c>
      <c r="D4" s="1" t="s">
        <v>224</v>
      </c>
      <c r="E4" s="1" t="s">
        <v>229</v>
      </c>
    </row>
    <row r="5" spans="1:5" x14ac:dyDescent="0.3">
      <c r="A5" s="1" t="s">
        <v>205</v>
      </c>
      <c r="B5" s="1" t="s">
        <v>212</v>
      </c>
      <c r="C5" s="1" t="s">
        <v>218</v>
      </c>
      <c r="D5" s="1" t="s">
        <v>225</v>
      </c>
      <c r="E5" s="1" t="s">
        <v>230</v>
      </c>
    </row>
    <row r="6" spans="1:5" x14ac:dyDescent="0.3">
      <c r="A6" s="1" t="s">
        <v>207</v>
      </c>
      <c r="B6" s="1" t="s">
        <v>213</v>
      </c>
      <c r="C6" s="1" t="s">
        <v>219</v>
      </c>
      <c r="D6" s="1" t="s">
        <v>226</v>
      </c>
      <c r="E6" s="1" t="s">
        <v>231</v>
      </c>
    </row>
    <row r="7" spans="1:5" x14ac:dyDescent="0.3">
      <c r="A7" s="1" t="s">
        <v>208</v>
      </c>
      <c r="B7" s="1" t="s">
        <v>214</v>
      </c>
      <c r="C7" s="1" t="s">
        <v>220</v>
      </c>
      <c r="D7" s="1" t="s">
        <v>225</v>
      </c>
      <c r="E7" s="1" t="s">
        <v>229</v>
      </c>
    </row>
    <row r="8" spans="1:5" x14ac:dyDescent="0.3">
      <c r="A8" s="1" t="s">
        <v>209</v>
      </c>
      <c r="B8" s="1" t="s">
        <v>215</v>
      </c>
      <c r="C8" s="1" t="s">
        <v>221</v>
      </c>
      <c r="D8" s="1" t="s">
        <v>225</v>
      </c>
      <c r="E8" s="1" t="s">
        <v>229</v>
      </c>
    </row>
    <row r="9" spans="1:5" x14ac:dyDescent="0.3">
      <c r="A9" s="1" t="s">
        <v>206</v>
      </c>
      <c r="B9" s="1" t="s">
        <v>216</v>
      </c>
      <c r="C9" s="1" t="s">
        <v>222</v>
      </c>
      <c r="D9" s="1" t="s">
        <v>227</v>
      </c>
      <c r="E9" s="1" t="s">
        <v>231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O8" sqref="O8"/>
    </sheetView>
  </sheetViews>
  <sheetFormatPr defaultRowHeight="16.5" x14ac:dyDescent="0.3"/>
  <cols>
    <col min="1" max="1" width="2.625" customWidth="1"/>
    <col min="2" max="2" width="11.125" bestFit="1" customWidth="1"/>
    <col min="7" max="7" width="11.125" bestFit="1" customWidth="1"/>
  </cols>
  <sheetData>
    <row r="1" spans="2:7" ht="22.5" x14ac:dyDescent="0.3">
      <c r="B1" s="12" t="s">
        <v>77</v>
      </c>
      <c r="C1" s="12"/>
      <c r="D1" s="12"/>
      <c r="E1" s="12"/>
      <c r="F1" s="12"/>
      <c r="G1" s="12"/>
    </row>
    <row r="2" spans="2:7" x14ac:dyDescent="0.3">
      <c r="G2" s="13">
        <v>45688</v>
      </c>
    </row>
    <row r="3" spans="2:7" ht="17.25" thickBot="1" x14ac:dyDescent="0.35">
      <c r="B3" s="21" t="s">
        <v>78</v>
      </c>
      <c r="C3" s="21" t="s">
        <v>79</v>
      </c>
      <c r="D3" s="21" t="s">
        <v>80</v>
      </c>
      <c r="E3" s="21" t="s">
        <v>232</v>
      </c>
      <c r="F3" s="21" t="s">
        <v>81</v>
      </c>
      <c r="G3" s="21" t="s">
        <v>82</v>
      </c>
    </row>
    <row r="4" spans="2:7" ht="17.25" thickTop="1" x14ac:dyDescent="0.3">
      <c r="B4" s="18" t="s">
        <v>83</v>
      </c>
      <c r="C4" s="19">
        <v>800</v>
      </c>
      <c r="D4" s="20">
        <v>2E-3</v>
      </c>
      <c r="E4" s="19">
        <v>100</v>
      </c>
      <c r="F4" s="19">
        <v>900</v>
      </c>
      <c r="G4" s="19">
        <v>557</v>
      </c>
    </row>
    <row r="5" spans="2:7" x14ac:dyDescent="0.3">
      <c r="B5" s="15" t="s">
        <v>84</v>
      </c>
      <c r="C5" s="16">
        <v>2000</v>
      </c>
      <c r="D5" s="17">
        <v>8.9999999999999993E-3</v>
      </c>
      <c r="E5" s="16">
        <v>150</v>
      </c>
      <c r="F5" s="16">
        <v>2070</v>
      </c>
      <c r="G5" s="16">
        <v>590</v>
      </c>
    </row>
    <row r="6" spans="2:7" x14ac:dyDescent="0.3">
      <c r="B6" s="15" t="s">
        <v>85</v>
      </c>
      <c r="C6" s="16">
        <v>960</v>
      </c>
      <c r="D6" s="17">
        <v>3.0000000000000001E-3</v>
      </c>
      <c r="E6" s="16">
        <v>50</v>
      </c>
      <c r="F6" s="16">
        <v>1010</v>
      </c>
      <c r="G6" s="16">
        <v>650</v>
      </c>
    </row>
    <row r="7" spans="2:7" x14ac:dyDescent="0.3">
      <c r="B7" s="15" t="s">
        <v>86</v>
      </c>
      <c r="C7" s="16">
        <v>720</v>
      </c>
      <c r="D7" s="17">
        <v>0</v>
      </c>
      <c r="E7" s="16">
        <v>30</v>
      </c>
      <c r="F7" s="16">
        <v>750</v>
      </c>
      <c r="G7" s="16">
        <v>700</v>
      </c>
    </row>
    <row r="8" spans="2:7" x14ac:dyDescent="0.3">
      <c r="B8" s="15" t="s">
        <v>87</v>
      </c>
      <c r="C8" s="16">
        <v>1200</v>
      </c>
      <c r="D8" s="17">
        <v>0.02</v>
      </c>
      <c r="E8" s="16">
        <v>75</v>
      </c>
      <c r="F8" s="16">
        <v>1251</v>
      </c>
      <c r="G8" s="16">
        <v>245</v>
      </c>
    </row>
    <row r="9" spans="2:7" x14ac:dyDescent="0.3">
      <c r="B9" s="15" t="s">
        <v>88</v>
      </c>
      <c r="C9" s="16">
        <v>2800</v>
      </c>
      <c r="D9" s="17">
        <v>1E-3</v>
      </c>
      <c r="E9" s="16">
        <v>150</v>
      </c>
      <c r="F9" s="16">
        <v>2838</v>
      </c>
      <c r="G9" s="16">
        <v>430</v>
      </c>
    </row>
    <row r="10" spans="2:7" x14ac:dyDescent="0.3">
      <c r="B10" s="15" t="s">
        <v>89</v>
      </c>
      <c r="C10" s="16">
        <v>640</v>
      </c>
      <c r="D10" s="17">
        <v>0.01</v>
      </c>
      <c r="E10" s="16">
        <v>200</v>
      </c>
      <c r="F10" s="16">
        <v>840</v>
      </c>
      <c r="G10" s="16">
        <v>480</v>
      </c>
    </row>
    <row r="11" spans="2:7" x14ac:dyDescent="0.3">
      <c r="B11" s="15" t="s">
        <v>90</v>
      </c>
      <c r="C11" s="16">
        <v>720</v>
      </c>
      <c r="D11" s="17">
        <v>5.0000000000000001E-3</v>
      </c>
      <c r="E11" s="16">
        <v>40</v>
      </c>
      <c r="F11" s="16">
        <v>760</v>
      </c>
      <c r="G11" s="16">
        <v>843</v>
      </c>
    </row>
    <row r="12" spans="2:7" x14ac:dyDescent="0.3">
      <c r="B12" s="15" t="s">
        <v>91</v>
      </c>
      <c r="C12" s="16">
        <v>1200</v>
      </c>
      <c r="D12" s="17">
        <v>0.02</v>
      </c>
      <c r="E12" s="16">
        <v>50</v>
      </c>
      <c r="F12" s="16">
        <v>1226</v>
      </c>
      <c r="G12" s="16">
        <v>1100</v>
      </c>
    </row>
    <row r="13" spans="2:7" x14ac:dyDescent="0.3">
      <c r="B13" s="14" t="s">
        <v>92</v>
      </c>
      <c r="C13" s="16">
        <v>11040</v>
      </c>
      <c r="D13" s="17"/>
      <c r="E13" s="16">
        <v>845</v>
      </c>
      <c r="F13" s="16">
        <v>11645</v>
      </c>
      <c r="G13" s="16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K22" sqref="K22"/>
    </sheetView>
  </sheetViews>
  <sheetFormatPr defaultRowHeight="16.5" x14ac:dyDescent="0.3"/>
  <cols>
    <col min="8" max="8" width="10.625" bestFit="1" customWidth="1"/>
  </cols>
  <sheetData>
    <row r="1" spans="1:8" ht="20.25" x14ac:dyDescent="0.3">
      <c r="A1" s="23" t="s">
        <v>93</v>
      </c>
      <c r="B1" s="23"/>
      <c r="C1" s="23"/>
      <c r="D1" s="23"/>
      <c r="E1" s="23"/>
      <c r="F1" s="23"/>
      <c r="G1" s="23"/>
      <c r="H1" s="23"/>
    </row>
    <row r="3" spans="1:8" x14ac:dyDescent="0.3">
      <c r="A3" s="4" t="s">
        <v>94</v>
      </c>
      <c r="B3" s="4" t="s">
        <v>95</v>
      </c>
      <c r="C3" s="4" t="s">
        <v>96</v>
      </c>
      <c r="D3" s="4" t="s">
        <v>97</v>
      </c>
      <c r="E3" s="4" t="s">
        <v>98</v>
      </c>
      <c r="F3" s="4" t="s">
        <v>99</v>
      </c>
      <c r="G3" s="4" t="s">
        <v>100</v>
      </c>
      <c r="H3" s="4" t="s">
        <v>101</v>
      </c>
    </row>
    <row r="4" spans="1:8" x14ac:dyDescent="0.3">
      <c r="A4" s="4" t="s">
        <v>102</v>
      </c>
      <c r="B4" s="4" t="s">
        <v>103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3">
      <c r="A5" s="4" t="s">
        <v>104</v>
      </c>
      <c r="B5" s="4" t="s">
        <v>105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3">
      <c r="A6" s="4" t="s">
        <v>106</v>
      </c>
      <c r="B6" s="4" t="s">
        <v>103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3">
      <c r="A7" s="4" t="s">
        <v>107</v>
      </c>
      <c r="B7" s="4" t="s">
        <v>103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3">
      <c r="A8" s="4" t="s">
        <v>108</v>
      </c>
      <c r="B8" s="4" t="s">
        <v>105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3">
      <c r="A9" s="4" t="s">
        <v>109</v>
      </c>
      <c r="B9" s="4" t="s">
        <v>105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3">
      <c r="A10" s="4" t="s">
        <v>110</v>
      </c>
      <c r="B10" s="4" t="s">
        <v>103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3">
      <c r="A11" s="4" t="s">
        <v>111</v>
      </c>
      <c r="B11" s="4" t="s">
        <v>105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3">
      <c r="A12" s="4" t="s">
        <v>112</v>
      </c>
      <c r="B12" s="4" t="s">
        <v>103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3">
      <c r="A15" s="1" t="s">
        <v>199</v>
      </c>
      <c r="B15" s="1" t="s">
        <v>201</v>
      </c>
      <c r="C15" s="1"/>
    </row>
    <row r="16" spans="1:8" x14ac:dyDescent="0.3">
      <c r="A16" s="1" t="s">
        <v>200</v>
      </c>
      <c r="B16" s="1" t="b">
        <f>H4&gt;=AVERAGE($H$4:$H$12)</f>
        <v>0</v>
      </c>
      <c r="C16" s="1"/>
    </row>
    <row r="17" spans="1:8" x14ac:dyDescent="0.3">
      <c r="A17" s="1"/>
      <c r="B17" s="1"/>
      <c r="C17" s="1"/>
    </row>
    <row r="19" spans="1:8" x14ac:dyDescent="0.3">
      <c r="A19" s="4" t="s">
        <v>94</v>
      </c>
      <c r="B19" s="4" t="s">
        <v>95</v>
      </c>
      <c r="C19" s="4" t="s">
        <v>96</v>
      </c>
      <c r="D19" s="4" t="s">
        <v>97</v>
      </c>
      <c r="E19" s="4" t="s">
        <v>98</v>
      </c>
      <c r="F19" s="4" t="s">
        <v>99</v>
      </c>
      <c r="G19" s="4" t="s">
        <v>100</v>
      </c>
      <c r="H19" s="4" t="s">
        <v>101</v>
      </c>
    </row>
    <row r="20" spans="1:8" x14ac:dyDescent="0.3">
      <c r="A20" s="4" t="s">
        <v>106</v>
      </c>
      <c r="B20" s="4" t="s">
        <v>103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3">
      <c r="A21" s="4" t="s">
        <v>112</v>
      </c>
      <c r="B21" s="4" t="s">
        <v>103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4" workbookViewId="0">
      <selection activeCell="H33" sqref="H33"/>
    </sheetView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3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3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3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3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3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3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3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3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3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3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3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3">
      <c r="A14" s="2" t="s">
        <v>44</v>
      </c>
      <c r="B14" s="3" t="s">
        <v>182</v>
      </c>
      <c r="G14" s="2" t="s">
        <v>45</v>
      </c>
      <c r="H14" s="3" t="s">
        <v>46</v>
      </c>
    </row>
    <row r="15" spans="1:10" x14ac:dyDescent="0.3">
      <c r="A15" s="4" t="s">
        <v>196</v>
      </c>
      <c r="B15" s="4" t="s">
        <v>183</v>
      </c>
      <c r="C15" s="4" t="s">
        <v>184</v>
      </c>
      <c r="D15" s="4" t="s">
        <v>185</v>
      </c>
      <c r="E15" s="4" t="s">
        <v>198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3">
      <c r="A16" s="4" t="s">
        <v>186</v>
      </c>
      <c r="B16" s="4" t="s">
        <v>193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3">
      <c r="A17" s="4" t="s">
        <v>187</v>
      </c>
      <c r="B17" s="4" t="s">
        <v>193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3">
      <c r="A18" s="4" t="s">
        <v>188</v>
      </c>
      <c r="B18" s="4" t="s">
        <v>194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3">
      <c r="A19" s="4" t="s">
        <v>189</v>
      </c>
      <c r="B19" s="4" t="s">
        <v>194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3">
      <c r="A20" s="4" t="s">
        <v>190</v>
      </c>
      <c r="B20" s="4" t="s">
        <v>195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3">
      <c r="A21" s="4" t="s">
        <v>191</v>
      </c>
      <c r="B21" s="4" t="s">
        <v>195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3">
      <c r="A22" s="4" t="s">
        <v>192</v>
      </c>
      <c r="B22" s="4" t="s">
        <v>195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3">
      <c r="A23" s="24" t="s">
        <v>197</v>
      </c>
      <c r="B23" s="25"/>
      <c r="C23" s="25"/>
      <c r="D23" s="26"/>
      <c r="E23" s="10">
        <f>COUNTIFS(C16:C22,"&gt;=80",D16:D22,"&gt;=80",E16:E22,"&gt;"&amp;AVERAGE($E$16:$E$22))/COUNTA(A16:A22)</f>
        <v>0.5714285714285714</v>
      </c>
      <c r="G23" s="24" t="s">
        <v>63</v>
      </c>
      <c r="H23" s="25"/>
      <c r="I23" s="26"/>
      <c r="J23" s="4" t="str">
        <f>VLOOKUP(LARGE(I16:I22,1),I16:J22,2,FALSE)</f>
        <v xml:space="preserve"> HSP-004 </v>
      </c>
    </row>
    <row r="25" spans="1:10" x14ac:dyDescent="0.3">
      <c r="A25" s="2" t="s">
        <v>64</v>
      </c>
      <c r="B25" s="3" t="s">
        <v>65</v>
      </c>
    </row>
    <row r="26" spans="1:10" x14ac:dyDescent="0.3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3">
      <c r="A27" s="7">
        <v>45809</v>
      </c>
      <c r="B27" s="4">
        <v>123001</v>
      </c>
      <c r="C27" s="4" t="s">
        <v>69</v>
      </c>
      <c r="D27" s="4" t="str">
        <f>IF(WEEKDAY(A27,2)&gt;5,"주말","평일")</f>
        <v>주말</v>
      </c>
    </row>
    <row r="28" spans="1:10" x14ac:dyDescent="0.3">
      <c r="A28" s="7">
        <v>45812</v>
      </c>
      <c r="B28" s="4">
        <v>123002</v>
      </c>
      <c r="C28" s="4" t="s">
        <v>70</v>
      </c>
      <c r="D28" s="4" t="str">
        <f t="shared" ref="D28:D34" si="3">IF(WEEKDAY(A28,2)&gt;5,"주말","평일")</f>
        <v>평일</v>
      </c>
    </row>
    <row r="29" spans="1:10" x14ac:dyDescent="0.3">
      <c r="A29" s="7">
        <v>45815</v>
      </c>
      <c r="B29" s="4">
        <v>123003</v>
      </c>
      <c r="C29" s="4" t="s">
        <v>71</v>
      </c>
      <c r="D29" s="4" t="str">
        <f t="shared" si="3"/>
        <v>주말</v>
      </c>
    </row>
    <row r="30" spans="1:10" x14ac:dyDescent="0.3">
      <c r="A30" s="7">
        <v>45816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3">
      <c r="A31" s="7">
        <v>45818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3">
      <c r="A32" s="7">
        <v>45821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3">
      <c r="A33" s="7">
        <v>45822</v>
      </c>
      <c r="B33" s="4">
        <v>123007</v>
      </c>
      <c r="C33" s="4" t="s">
        <v>75</v>
      </c>
      <c r="D33" s="4" t="str">
        <f t="shared" si="3"/>
        <v>주말</v>
      </c>
    </row>
    <row r="34" spans="1:4" x14ac:dyDescent="0.3">
      <c r="A34" s="7">
        <v>45827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G3" sqref="G3"/>
    </sheetView>
  </sheetViews>
  <sheetFormatPr defaultRowHeight="16.5" x14ac:dyDescent="0.3"/>
  <cols>
    <col min="1" max="1" width="2.625" customWidth="1"/>
  </cols>
  <sheetData>
    <row r="1" spans="2:12" x14ac:dyDescent="0.3">
      <c r="B1" s="27" t="s">
        <v>113</v>
      </c>
      <c r="C1" s="27"/>
    </row>
    <row r="2" spans="2:12" x14ac:dyDescent="0.3">
      <c r="B2" s="5" t="s">
        <v>114</v>
      </c>
      <c r="C2" s="4">
        <v>90</v>
      </c>
      <c r="H2" s="28" t="s">
        <v>124</v>
      </c>
      <c r="I2" s="28"/>
      <c r="J2" s="28"/>
      <c r="K2" s="28"/>
      <c r="L2" s="28"/>
    </row>
    <row r="3" spans="2:12" x14ac:dyDescent="0.3">
      <c r="B3" s="5" t="s">
        <v>115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3">
      <c r="B4" s="5" t="s">
        <v>116</v>
      </c>
      <c r="C4" s="4">
        <v>80</v>
      </c>
      <c r="F4" s="27" t="s">
        <v>123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3">
      <c r="B5" s="5" t="s">
        <v>117</v>
      </c>
      <c r="C5" s="4">
        <f>C2*C10+C3*D10+C4*E10</f>
        <v>75.599999999999994</v>
      </c>
      <c r="F5" s="27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3">
      <c r="F6" s="27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3">
      <c r="F7" s="27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3">
      <c r="B8" s="27" t="s">
        <v>118</v>
      </c>
      <c r="C8" s="27"/>
      <c r="D8" s="27"/>
      <c r="E8" s="27"/>
      <c r="F8" s="27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3">
      <c r="B9" s="5" t="s">
        <v>119</v>
      </c>
      <c r="C9" s="5" t="s">
        <v>7</v>
      </c>
      <c r="D9" s="5" t="s">
        <v>120</v>
      </c>
      <c r="E9" s="5" t="s">
        <v>121</v>
      </c>
    </row>
    <row r="10" spans="2:12" x14ac:dyDescent="0.3">
      <c r="B10" s="4" t="s">
        <v>122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M11" sqref="M11"/>
    </sheetView>
  </sheetViews>
  <sheetFormatPr defaultRowHeight="16.5" x14ac:dyDescent="0.3"/>
  <cols>
    <col min="1" max="1" width="2.625" customWidth="1"/>
    <col min="2" max="2" width="13.125" bestFit="1" customWidth="1"/>
    <col min="7" max="7" width="13.125" bestFit="1" customWidth="1"/>
  </cols>
  <sheetData>
    <row r="1" spans="2:10" x14ac:dyDescent="0.3">
      <c r="B1" s="27" t="s">
        <v>125</v>
      </c>
      <c r="C1" s="27"/>
      <c r="D1" s="27"/>
      <c r="E1" s="27"/>
      <c r="G1" s="27" t="s">
        <v>126</v>
      </c>
      <c r="H1" s="27"/>
      <c r="I1" s="27"/>
      <c r="J1" s="27"/>
    </row>
    <row r="2" spans="2:10" x14ac:dyDescent="0.3">
      <c r="B2" s="4" t="s">
        <v>128</v>
      </c>
      <c r="C2" s="4" t="s">
        <v>129</v>
      </c>
      <c r="D2" s="4" t="s">
        <v>130</v>
      </c>
      <c r="E2" s="4" t="s">
        <v>137</v>
      </c>
      <c r="G2" s="4" t="s">
        <v>128</v>
      </c>
      <c r="H2" s="4" t="s">
        <v>129</v>
      </c>
      <c r="I2" s="4" t="s">
        <v>130</v>
      </c>
      <c r="J2" s="4" t="s">
        <v>137</v>
      </c>
    </row>
    <row r="3" spans="2:10" x14ac:dyDescent="0.3">
      <c r="B3" s="4" t="s">
        <v>131</v>
      </c>
      <c r="C3" s="4">
        <v>550</v>
      </c>
      <c r="D3" s="4">
        <v>56</v>
      </c>
      <c r="E3" s="4">
        <v>340</v>
      </c>
      <c r="G3" s="4" t="s">
        <v>131</v>
      </c>
      <c r="H3" s="4">
        <v>440</v>
      </c>
      <c r="I3" s="4">
        <v>47</v>
      </c>
      <c r="J3" s="4">
        <v>300</v>
      </c>
    </row>
    <row r="4" spans="2:10" x14ac:dyDescent="0.3">
      <c r="B4" s="4" t="s">
        <v>132</v>
      </c>
      <c r="C4" s="4">
        <v>345</v>
      </c>
      <c r="D4" s="4">
        <v>89</v>
      </c>
      <c r="E4" s="4">
        <v>110</v>
      </c>
      <c r="G4" s="4" t="s">
        <v>132</v>
      </c>
      <c r="H4" s="4">
        <v>456</v>
      </c>
      <c r="I4" s="4">
        <v>234</v>
      </c>
      <c r="J4" s="4">
        <v>322</v>
      </c>
    </row>
    <row r="5" spans="2:10" x14ac:dyDescent="0.3">
      <c r="B5" s="4" t="s">
        <v>133</v>
      </c>
      <c r="C5" s="4">
        <v>789</v>
      </c>
      <c r="D5" s="4">
        <v>456</v>
      </c>
      <c r="E5" s="4">
        <v>70</v>
      </c>
      <c r="G5" s="4" t="s">
        <v>133</v>
      </c>
      <c r="H5" s="4">
        <v>556</v>
      </c>
      <c r="I5" s="4">
        <v>556</v>
      </c>
      <c r="J5" s="4">
        <v>220</v>
      </c>
    </row>
    <row r="6" spans="2:10" x14ac:dyDescent="0.3">
      <c r="B6" s="4" t="s">
        <v>134</v>
      </c>
      <c r="C6" s="4">
        <v>120</v>
      </c>
      <c r="D6" s="4">
        <v>98</v>
      </c>
      <c r="E6" s="4">
        <v>20</v>
      </c>
      <c r="G6" s="4" t="s">
        <v>134</v>
      </c>
      <c r="H6" s="4">
        <v>234</v>
      </c>
      <c r="I6" s="4">
        <v>100</v>
      </c>
      <c r="J6" s="4">
        <v>30</v>
      </c>
    </row>
    <row r="7" spans="2:10" x14ac:dyDescent="0.3">
      <c r="B7" s="4" t="s">
        <v>135</v>
      </c>
      <c r="C7" s="4">
        <v>345</v>
      </c>
      <c r="D7" s="4">
        <v>123</v>
      </c>
      <c r="E7" s="4">
        <v>98</v>
      </c>
      <c r="G7" s="4" t="s">
        <v>135</v>
      </c>
      <c r="H7" s="4">
        <v>556</v>
      </c>
      <c r="I7" s="4">
        <v>145</v>
      </c>
      <c r="J7" s="4">
        <v>78</v>
      </c>
    </row>
    <row r="8" spans="2:10" x14ac:dyDescent="0.3">
      <c r="B8" s="4" t="s">
        <v>136</v>
      </c>
      <c r="C8" s="4">
        <v>666</v>
      </c>
      <c r="D8" s="4">
        <v>110</v>
      </c>
      <c r="E8" s="4">
        <v>89</v>
      </c>
      <c r="G8" s="4" t="s">
        <v>136</v>
      </c>
      <c r="H8" s="4">
        <v>675</v>
      </c>
      <c r="I8" s="4">
        <v>98</v>
      </c>
      <c r="J8" s="4">
        <v>65</v>
      </c>
    </row>
    <row r="11" spans="2:10" x14ac:dyDescent="0.3">
      <c r="B11" s="27" t="s">
        <v>127</v>
      </c>
      <c r="C11" s="27"/>
      <c r="D11" s="27"/>
      <c r="E11" s="27"/>
    </row>
    <row r="12" spans="2:10" x14ac:dyDescent="0.3">
      <c r="B12" s="4" t="s">
        <v>128</v>
      </c>
      <c r="C12" s="4" t="s">
        <v>129</v>
      </c>
      <c r="D12" s="4" t="s">
        <v>130</v>
      </c>
      <c r="E12" s="4" t="s">
        <v>137</v>
      </c>
    </row>
    <row r="13" spans="2:10" x14ac:dyDescent="0.3">
      <c r="B13" s="4" t="s">
        <v>202</v>
      </c>
      <c r="C13" s="4">
        <v>535.5</v>
      </c>
      <c r="D13" s="4">
        <v>132.75</v>
      </c>
      <c r="E13" s="4">
        <v>146.5</v>
      </c>
    </row>
    <row r="14" spans="2:10" x14ac:dyDescent="0.3">
      <c r="B14" s="4" t="s">
        <v>203</v>
      </c>
      <c r="C14" s="4">
        <v>583.75</v>
      </c>
      <c r="D14" s="4">
        <v>278.75</v>
      </c>
      <c r="E14" s="4">
        <v>232.5</v>
      </c>
    </row>
  </sheetData>
  <dataConsolidate function="average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J23" sqref="J23"/>
    </sheetView>
  </sheetViews>
  <sheetFormatPr defaultRowHeight="16.5" x14ac:dyDescent="0.3"/>
  <cols>
    <col min="1" max="1" width="2.625" customWidth="1"/>
    <col min="3" max="3" width="10.375" bestFit="1" customWidth="1"/>
    <col min="4" max="7" width="9.625" customWidth="1"/>
  </cols>
  <sheetData>
    <row r="1" spans="2:7" ht="20.25" x14ac:dyDescent="0.3">
      <c r="B1" s="23" t="s">
        <v>138</v>
      </c>
      <c r="C1" s="23"/>
      <c r="D1" s="23"/>
      <c r="E1" s="23"/>
      <c r="F1" s="23"/>
      <c r="G1" s="23"/>
    </row>
    <row r="2" spans="2:7" x14ac:dyDescent="0.3">
      <c r="G2" s="11" t="s">
        <v>139</v>
      </c>
    </row>
    <row r="3" spans="2:7" x14ac:dyDescent="0.3">
      <c r="B3" s="4" t="s">
        <v>140</v>
      </c>
      <c r="C3" s="4" t="s">
        <v>141</v>
      </c>
      <c r="D3" s="4" t="s">
        <v>142</v>
      </c>
      <c r="E3" s="4" t="s">
        <v>143</v>
      </c>
      <c r="F3" s="4" t="s">
        <v>144</v>
      </c>
      <c r="G3" s="4" t="s">
        <v>145</v>
      </c>
    </row>
    <row r="4" spans="2:7" x14ac:dyDescent="0.3">
      <c r="B4" s="4">
        <v>4</v>
      </c>
      <c r="C4" s="4" t="s">
        <v>146</v>
      </c>
      <c r="D4" s="22">
        <v>130000</v>
      </c>
      <c r="E4" s="22">
        <v>10350</v>
      </c>
      <c r="F4" s="22">
        <v>1750</v>
      </c>
      <c r="G4" s="22">
        <f>SUM(D4:F4)</f>
        <v>142100</v>
      </c>
    </row>
    <row r="5" spans="2:7" x14ac:dyDescent="0.3">
      <c r="B5" s="4">
        <v>5</v>
      </c>
      <c r="C5" s="4" t="s">
        <v>147</v>
      </c>
      <c r="D5" s="22">
        <v>130000</v>
      </c>
      <c r="E5" s="22">
        <v>10350</v>
      </c>
      <c r="F5" s="22">
        <v>1750</v>
      </c>
      <c r="G5" s="22">
        <f t="shared" ref="G5:G14" si="0">SUM(D5:F5)</f>
        <v>142100</v>
      </c>
    </row>
    <row r="6" spans="2:7" x14ac:dyDescent="0.3">
      <c r="B6" s="4">
        <v>8</v>
      </c>
      <c r="C6" s="4" t="s">
        <v>148</v>
      </c>
      <c r="D6" s="22">
        <v>440000</v>
      </c>
      <c r="E6" s="22">
        <v>6000</v>
      </c>
      <c r="F6" s="22">
        <v>2590</v>
      </c>
      <c r="G6" s="22">
        <f t="shared" si="0"/>
        <v>448590</v>
      </c>
    </row>
    <row r="7" spans="2:7" x14ac:dyDescent="0.3">
      <c r="B7" s="4">
        <v>6</v>
      </c>
      <c r="C7" s="4" t="s">
        <v>149</v>
      </c>
      <c r="D7" s="22">
        <v>200000</v>
      </c>
      <c r="E7" s="22">
        <v>14000</v>
      </c>
      <c r="F7" s="22">
        <v>3600</v>
      </c>
      <c r="G7" s="22">
        <f t="shared" si="0"/>
        <v>217600</v>
      </c>
    </row>
    <row r="8" spans="2:7" x14ac:dyDescent="0.3">
      <c r="B8" s="4">
        <v>1</v>
      </c>
      <c r="C8" s="4" t="s">
        <v>150</v>
      </c>
      <c r="D8" s="22">
        <v>800000</v>
      </c>
      <c r="E8" s="22">
        <v>20000</v>
      </c>
      <c r="F8" s="22">
        <v>4320</v>
      </c>
      <c r="G8" s="22">
        <f t="shared" si="0"/>
        <v>824320</v>
      </c>
    </row>
    <row r="9" spans="2:7" x14ac:dyDescent="0.3">
      <c r="B9" s="4">
        <v>7</v>
      </c>
      <c r="C9" s="4" t="s">
        <v>151</v>
      </c>
      <c r="D9" s="22">
        <v>178000</v>
      </c>
      <c r="E9" s="22">
        <v>17800</v>
      </c>
      <c r="F9" s="22">
        <v>4960</v>
      </c>
      <c r="G9" s="22">
        <f t="shared" si="0"/>
        <v>200760</v>
      </c>
    </row>
    <row r="10" spans="2:7" x14ac:dyDescent="0.3">
      <c r="B10" s="4">
        <v>11</v>
      </c>
      <c r="C10" s="4" t="s">
        <v>152</v>
      </c>
      <c r="D10" s="22">
        <v>400000</v>
      </c>
      <c r="E10" s="22">
        <v>14100</v>
      </c>
      <c r="F10" s="22">
        <v>5200</v>
      </c>
      <c r="G10" s="22">
        <f t="shared" si="0"/>
        <v>419300</v>
      </c>
    </row>
    <row r="11" spans="2:7" x14ac:dyDescent="0.3">
      <c r="B11" s="4">
        <v>3</v>
      </c>
      <c r="C11" s="4" t="s">
        <v>151</v>
      </c>
      <c r="D11" s="22">
        <v>343000</v>
      </c>
      <c r="E11" s="22">
        <v>12362</v>
      </c>
      <c r="F11" s="22">
        <v>5500</v>
      </c>
      <c r="G11" s="22">
        <f t="shared" si="0"/>
        <v>360862</v>
      </c>
    </row>
    <row r="12" spans="2:7" x14ac:dyDescent="0.3">
      <c r="B12" s="4">
        <v>10</v>
      </c>
      <c r="C12" s="4" t="s">
        <v>153</v>
      </c>
      <c r="D12" s="22">
        <v>500000</v>
      </c>
      <c r="E12" s="22">
        <v>22000</v>
      </c>
      <c r="F12" s="22">
        <v>6720</v>
      </c>
      <c r="G12" s="22">
        <f t="shared" si="0"/>
        <v>528720</v>
      </c>
    </row>
    <row r="13" spans="2:7" x14ac:dyDescent="0.3">
      <c r="B13" s="4">
        <v>2</v>
      </c>
      <c r="C13" s="4" t="s">
        <v>154</v>
      </c>
      <c r="D13" s="22">
        <v>700000</v>
      </c>
      <c r="E13" s="22">
        <v>97500</v>
      </c>
      <c r="F13" s="22">
        <v>7100</v>
      </c>
      <c r="G13" s="22">
        <f t="shared" si="0"/>
        <v>804600</v>
      </c>
    </row>
    <row r="14" spans="2:7" x14ac:dyDescent="0.3">
      <c r="B14" s="4">
        <v>9</v>
      </c>
      <c r="C14" s="4" t="s">
        <v>155</v>
      </c>
      <c r="D14" s="22">
        <v>350000</v>
      </c>
      <c r="E14" s="22">
        <v>49550</v>
      </c>
      <c r="F14" s="22">
        <v>5280</v>
      </c>
      <c r="G14" s="22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9525</xdr:colOff>
                    <xdr:row>14</xdr:row>
                    <xdr:rowOff>200025</xdr:rowOff>
                  </from>
                  <to>
                    <xdr:col>3</xdr:col>
                    <xdr:colOff>723900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workbookViewId="0">
      <selection activeCell="N11" sqref="N11"/>
    </sheetView>
  </sheetViews>
  <sheetFormatPr defaultRowHeight="16.5" x14ac:dyDescent="0.3"/>
  <cols>
    <col min="1" max="1" width="2.625" customWidth="1"/>
    <col min="4" max="15" width="6.625" customWidth="1"/>
  </cols>
  <sheetData>
    <row r="1" spans="2:15" ht="20.25" x14ac:dyDescent="0.3">
      <c r="B1" s="23" t="s">
        <v>156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2:15" x14ac:dyDescent="0.3">
      <c r="K2" t="s">
        <v>157</v>
      </c>
    </row>
    <row r="3" spans="2:15" x14ac:dyDescent="0.3">
      <c r="B3" s="4" t="s">
        <v>94</v>
      </c>
      <c r="C3" s="4" t="s">
        <v>158</v>
      </c>
      <c r="D3" s="4" t="s">
        <v>159</v>
      </c>
      <c r="E3" s="4" t="s">
        <v>160</v>
      </c>
      <c r="F3" s="4" t="s">
        <v>161</v>
      </c>
      <c r="G3" s="4" t="s">
        <v>162</v>
      </c>
      <c r="H3" s="4" t="s">
        <v>163</v>
      </c>
      <c r="I3" s="4" t="s">
        <v>164</v>
      </c>
      <c r="J3" s="4" t="s">
        <v>165</v>
      </c>
      <c r="K3" s="4" t="s">
        <v>166</v>
      </c>
      <c r="L3" s="4" t="s">
        <v>167</v>
      </c>
      <c r="M3" s="4" t="s">
        <v>168</v>
      </c>
      <c r="N3" s="4" t="s">
        <v>169</v>
      </c>
      <c r="O3" s="4" t="s">
        <v>170</v>
      </c>
    </row>
    <row r="4" spans="2:15" x14ac:dyDescent="0.3">
      <c r="B4" s="4" t="s">
        <v>171</v>
      </c>
      <c r="C4" s="4" t="s">
        <v>172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3">
      <c r="B5" s="4" t="s">
        <v>173</v>
      </c>
      <c r="C5" s="4" t="s">
        <v>174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3">
      <c r="B6" s="4" t="s">
        <v>175</v>
      </c>
      <c r="C6" s="4" t="s">
        <v>176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3">
      <c r="B7" s="4" t="s">
        <v>177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3">
      <c r="B8" s="4" t="s">
        <v>178</v>
      </c>
      <c r="C8" s="4" t="s">
        <v>176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3">
      <c r="B9" s="4" t="s">
        <v>179</v>
      </c>
      <c r="C9" s="4" t="s">
        <v>174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3">
      <c r="B10" s="4" t="s">
        <v>180</v>
      </c>
      <c r="C10" s="4" t="s">
        <v>176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3">
      <c r="B11" s="4" t="s">
        <v>181</v>
      </c>
      <c r="C11" s="4" t="s">
        <v>176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수진 전</cp:lastModifiedBy>
  <dcterms:created xsi:type="dcterms:W3CDTF">2023-04-27T08:01:32Z</dcterms:created>
  <dcterms:modified xsi:type="dcterms:W3CDTF">2026-01-27T13:18:59Z</dcterms:modified>
</cp:coreProperties>
</file>