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 codeName="{1BF75E64-36B4-4512-B9E4-3ED0869CA821}"/>
  <workbookPr/>
  <mc:AlternateContent xmlns:mc="http://schemas.openxmlformats.org/markup-compatibility/2006">
    <mc:Choice Requires="x15">
      <x15ac:absPath xmlns:x15ac="http://schemas.microsoft.com/office/spreadsheetml/2010/11/ac" url="C:\Users\User\Documents\컴활 실습\"/>
    </mc:Choice>
  </mc:AlternateContent>
  <xr:revisionPtr revIDLastSave="0" documentId="13_ncr:1_{211EBB6E-52DA-46FF-8F84-19D374A02C8C}" xr6:coauthVersionLast="47" xr6:coauthVersionMax="47" xr10:uidLastSave="{00000000-0000-0000-0000-000000000000}"/>
  <bookViews>
    <workbookView xWindow="9600" yWindow="0" windowWidth="9600" windowHeight="10200" firstSheet="6" activeTab="7" xr2:uid="{00000000-000D-0000-FFFF-FFFF00000000}"/>
  </bookViews>
  <sheets>
    <sheet name="기본작업-1" sheetId="1" r:id="rId1"/>
    <sheet name="기본작업-2" sheetId="2" r:id="rId2"/>
    <sheet name="기본작업-3" sheetId="4" r:id="rId3"/>
    <sheet name="계산작업" sheetId="5" r:id="rId4"/>
    <sheet name="분석작업-1" sheetId="6" r:id="rId5"/>
    <sheet name="분석작업-2" sheetId="7" r:id="rId6"/>
    <sheet name="매크로작업" sheetId="8" r:id="rId7"/>
    <sheet name="차트작업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5" l="1"/>
  <c r="F5" i="8" l="1"/>
  <c r="F6" i="8"/>
  <c r="F7" i="8"/>
  <c r="F8" i="8"/>
  <c r="F9" i="8"/>
  <c r="F10" i="8"/>
  <c r="F4" i="8"/>
  <c r="F22" i="6"/>
  <c r="F20" i="6"/>
  <c r="F14" i="6"/>
  <c r="F8" i="6"/>
  <c r="E21" i="6"/>
  <c r="D21" i="6"/>
  <c r="E15" i="6"/>
  <c r="D15" i="6"/>
  <c r="E9" i="6"/>
  <c r="E23" i="6" s="1"/>
  <c r="D9" i="6"/>
  <c r="D23" i="6" s="1"/>
  <c r="D27" i="5"/>
  <c r="D28" i="5"/>
  <c r="D29" i="5"/>
  <c r="D30" i="5"/>
  <c r="D31" i="5"/>
  <c r="D32" i="5"/>
  <c r="D33" i="5"/>
  <c r="D26" i="5"/>
  <c r="E22" i="5"/>
  <c r="I4" i="5"/>
  <c r="I5" i="5"/>
  <c r="I6" i="5"/>
  <c r="I7" i="5"/>
  <c r="I3" i="5"/>
  <c r="D4" i="5"/>
  <c r="D5" i="5"/>
  <c r="D6" i="5"/>
  <c r="D7" i="5"/>
  <c r="D8" i="5"/>
  <c r="D9" i="5"/>
  <c r="D10" i="5"/>
  <c r="D11" i="5"/>
  <c r="D12" i="5"/>
  <c r="D3" i="5"/>
  <c r="F8" i="9"/>
  <c r="E8" i="9"/>
  <c r="D8" i="9"/>
  <c r="C8" i="9"/>
  <c r="B8" i="9"/>
  <c r="G7" i="9"/>
  <c r="G6" i="9"/>
  <c r="G5" i="9"/>
  <c r="G4" i="9"/>
  <c r="G8" i="9" s="1"/>
  <c r="G15" i="2" l="1"/>
  <c r="F15" i="2"/>
  <c r="E15" i="2"/>
  <c r="D15" i="2"/>
  <c r="C15" i="2"/>
  <c r="B1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G6" authorId="0" shapeId="0" xr:uid="{0A1D8FE3-62D8-418D-AE43-9594ADF7656D}">
      <text>
        <r>
          <rPr>
            <b/>
            <sz val="9"/>
            <color indexed="81"/>
            <rFont val="Tahoma"/>
            <family val="2"/>
          </rPr>
          <t>3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최대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판매량</t>
        </r>
      </text>
    </comment>
  </commentList>
</comments>
</file>

<file path=xl/sharedStrings.xml><?xml version="1.0" encoding="utf-8"?>
<sst xmlns="http://schemas.openxmlformats.org/spreadsheetml/2006/main" count="307" uniqueCount="243">
  <si>
    <t>사원별 1분기 판매 실적</t>
    <phoneticPr fontId="1" type="noConversion"/>
  </si>
  <si>
    <t>사원코드</t>
    <phoneticPr fontId="1" type="noConversion"/>
  </si>
  <si>
    <t>목표량</t>
    <phoneticPr fontId="1" type="noConversion"/>
  </si>
  <si>
    <t>판매량</t>
    <phoneticPr fontId="1" type="noConversion"/>
  </si>
  <si>
    <t>1월</t>
    <phoneticPr fontId="1" type="noConversion"/>
  </si>
  <si>
    <t>2월</t>
    <phoneticPr fontId="1" type="noConversion"/>
  </si>
  <si>
    <t>3월</t>
    <phoneticPr fontId="1" type="noConversion"/>
  </si>
  <si>
    <t>SW-101</t>
    <phoneticPr fontId="1" type="noConversion"/>
  </si>
  <si>
    <t>SW-102</t>
  </si>
  <si>
    <t>SW-103</t>
  </si>
  <si>
    <t>SW-104</t>
  </si>
  <si>
    <t>SW-105</t>
  </si>
  <si>
    <t>SW-106</t>
  </si>
  <si>
    <t>SW-107</t>
  </si>
  <si>
    <t>SW-108</t>
  </si>
  <si>
    <t>SW-109</t>
  </si>
  <si>
    <t>SW-110</t>
  </si>
  <si>
    <t>합계</t>
    <phoneticPr fontId="1" type="noConversion"/>
  </si>
  <si>
    <t>10월 축제 현황</t>
  </si>
  <si>
    <t>상공주식회사 사원관리현황</t>
    <phoneticPr fontId="1" type="noConversion"/>
  </si>
  <si>
    <t>[표1]</t>
    <phoneticPr fontId="1" type="noConversion"/>
  </si>
  <si>
    <t>스포츠센터 회원 현황</t>
  </si>
  <si>
    <t>[표2]</t>
    <phoneticPr fontId="1" type="noConversion"/>
  </si>
  <si>
    <t>상공은행 대출현황</t>
    <phoneticPr fontId="1" type="noConversion"/>
  </si>
  <si>
    <t>(단위:만원)</t>
    <phoneticPr fontId="1" type="noConversion"/>
  </si>
  <si>
    <t>회원명</t>
  </si>
  <si>
    <t>가입년도</t>
  </si>
  <si>
    <t>주민등록번호</t>
  </si>
  <si>
    <t>성별</t>
    <phoneticPr fontId="1" type="noConversion"/>
  </si>
  <si>
    <t>대출상품</t>
    <phoneticPr fontId="1" type="noConversion"/>
  </si>
  <si>
    <t>고객명</t>
    <phoneticPr fontId="1" type="noConversion"/>
  </si>
  <si>
    <t>대출금액</t>
    <phoneticPr fontId="1" type="noConversion"/>
  </si>
  <si>
    <t>이자</t>
    <phoneticPr fontId="1" type="noConversion"/>
  </si>
  <si>
    <t>윤다현</t>
  </si>
  <si>
    <t>2018년</t>
  </si>
  <si>
    <t>800621-1******</t>
  </si>
  <si>
    <t>결혼자금</t>
    <phoneticPr fontId="1" type="noConversion"/>
  </si>
  <si>
    <t>박혜경</t>
    <phoneticPr fontId="1" type="noConversion"/>
  </si>
  <si>
    <t>오지윤</t>
  </si>
  <si>
    <t>2016년</t>
  </si>
  <si>
    <t>920101-2******</t>
  </si>
  <si>
    <t>주택마련</t>
    <phoneticPr fontId="1" type="noConversion"/>
  </si>
  <si>
    <t>조세웅</t>
    <phoneticPr fontId="1" type="noConversion"/>
  </si>
  <si>
    <t>송주명</t>
  </si>
  <si>
    <t>2019년</t>
  </si>
  <si>
    <t>000317-4******</t>
  </si>
  <si>
    <t>출산</t>
    <phoneticPr fontId="1" type="noConversion"/>
  </si>
  <si>
    <t>김연중</t>
    <phoneticPr fontId="1" type="noConversion"/>
  </si>
  <si>
    <t>양명준</t>
  </si>
  <si>
    <t>960725-1******</t>
  </si>
  <si>
    <t>예금</t>
    <phoneticPr fontId="1" type="noConversion"/>
  </si>
  <si>
    <t>이민호</t>
    <phoneticPr fontId="1" type="noConversion"/>
  </si>
  <si>
    <t>안성수</t>
  </si>
  <si>
    <t>2017년</t>
  </si>
  <si>
    <t>950226-1******</t>
  </si>
  <si>
    <t>학자금</t>
    <phoneticPr fontId="1" type="noConversion"/>
  </si>
  <si>
    <t>황미경</t>
    <phoneticPr fontId="1" type="noConversion"/>
  </si>
  <si>
    <t>윤정민</t>
  </si>
  <si>
    <t>881109-2******</t>
  </si>
  <si>
    <t>유혜진</t>
  </si>
  <si>
    <t>850430-2******</t>
  </si>
  <si>
    <t>&lt;이자율표&gt;</t>
    <phoneticPr fontId="1" type="noConversion"/>
  </si>
  <si>
    <t>진경원</t>
  </si>
  <si>
    <t>010823-3******</t>
  </si>
  <si>
    <t>이자율</t>
    <phoneticPr fontId="1" type="noConversion"/>
  </si>
  <si>
    <t>송주혜</t>
  </si>
  <si>
    <t>931214-2******</t>
  </si>
  <si>
    <t>황소민</t>
  </si>
  <si>
    <t>970922-2******</t>
  </si>
  <si>
    <t>결혼자금</t>
    <phoneticPr fontId="1" type="noConversion"/>
  </si>
  <si>
    <t>[표3]</t>
    <phoneticPr fontId="1" type="noConversion"/>
  </si>
  <si>
    <t>선수 기록</t>
    <phoneticPr fontId="1" type="noConversion"/>
  </si>
  <si>
    <t>농구팀</t>
    <phoneticPr fontId="1" type="noConversion"/>
  </si>
  <si>
    <t>선수명</t>
    <phoneticPr fontId="1" type="noConversion"/>
  </si>
  <si>
    <t>어시스트</t>
    <phoneticPr fontId="1" type="noConversion"/>
  </si>
  <si>
    <t>리바운드</t>
    <phoneticPr fontId="1" type="noConversion"/>
  </si>
  <si>
    <t>서울NK</t>
    <phoneticPr fontId="1" type="noConversion"/>
  </si>
  <si>
    <t>장하원</t>
    <phoneticPr fontId="1" type="noConversion"/>
  </si>
  <si>
    <t>수원KG</t>
    <phoneticPr fontId="1" type="noConversion"/>
  </si>
  <si>
    <t>조성민</t>
    <phoneticPr fontId="1" type="noConversion"/>
  </si>
  <si>
    <t>안양GK</t>
    <phoneticPr fontId="1" type="noConversion"/>
  </si>
  <si>
    <t>현주식</t>
    <phoneticPr fontId="1" type="noConversion"/>
  </si>
  <si>
    <t>울산MB</t>
    <phoneticPr fontId="1" type="noConversion"/>
  </si>
  <si>
    <t>강해진</t>
    <phoneticPr fontId="1" type="noConversion"/>
  </si>
  <si>
    <t>고양OR</t>
    <phoneticPr fontId="1" type="noConversion"/>
  </si>
  <si>
    <t>김태용</t>
    <phoneticPr fontId="1" type="noConversion"/>
  </si>
  <si>
    <t>대구KO</t>
    <phoneticPr fontId="1" type="noConversion"/>
  </si>
  <si>
    <t>장희철</t>
    <phoneticPr fontId="1" type="noConversion"/>
  </si>
  <si>
    <t>우수선수 수</t>
    <phoneticPr fontId="1" type="noConversion"/>
  </si>
  <si>
    <t>창원SC</t>
    <phoneticPr fontId="1" type="noConversion"/>
  </si>
  <si>
    <t>이장훈</t>
    <phoneticPr fontId="1" type="noConversion"/>
  </si>
  <si>
    <t>[표4]</t>
    <phoneticPr fontId="1" type="noConversion"/>
  </si>
  <si>
    <t>신체검사결과</t>
    <phoneticPr fontId="1" type="noConversion"/>
  </si>
  <si>
    <t>[표5]</t>
    <phoneticPr fontId="1" type="noConversion"/>
  </si>
  <si>
    <t>신입사원 채용결과</t>
    <phoneticPr fontId="1" type="noConversion"/>
  </si>
  <si>
    <t>성명</t>
    <phoneticPr fontId="1" type="noConversion"/>
  </si>
  <si>
    <t>신장(m)</t>
    <phoneticPr fontId="1" type="noConversion"/>
  </si>
  <si>
    <t>체중(kg)</t>
    <phoneticPr fontId="1" type="noConversion"/>
  </si>
  <si>
    <t>체질량지수(BMI)</t>
    <phoneticPr fontId="1" type="noConversion"/>
  </si>
  <si>
    <t>사원번호</t>
    <phoneticPr fontId="1" type="noConversion"/>
  </si>
  <si>
    <t>희망부서</t>
    <phoneticPr fontId="1" type="noConversion"/>
  </si>
  <si>
    <t>입사시험</t>
    <phoneticPr fontId="1" type="noConversion"/>
  </si>
  <si>
    <t>김태균</t>
    <phoneticPr fontId="1" type="noConversion"/>
  </si>
  <si>
    <t>A990101</t>
    <phoneticPr fontId="1" type="noConversion"/>
  </si>
  <si>
    <t>영업부</t>
    <phoneticPr fontId="1" type="noConversion"/>
  </si>
  <si>
    <t>이정희</t>
    <phoneticPr fontId="1" type="noConversion"/>
  </si>
  <si>
    <t>A990102</t>
  </si>
  <si>
    <t>기획부</t>
    <phoneticPr fontId="1" type="noConversion"/>
  </si>
  <si>
    <t>박성광</t>
    <phoneticPr fontId="1" type="noConversion"/>
  </si>
  <si>
    <t>A990103</t>
  </si>
  <si>
    <t>생산부</t>
    <phoneticPr fontId="1" type="noConversion"/>
  </si>
  <si>
    <t>김선미</t>
    <phoneticPr fontId="1" type="noConversion"/>
  </si>
  <si>
    <t>A990104</t>
  </si>
  <si>
    <t>관리부</t>
    <phoneticPr fontId="1" type="noConversion"/>
  </si>
  <si>
    <t>안상태</t>
    <phoneticPr fontId="1" type="noConversion"/>
  </si>
  <si>
    <t>A990105</t>
  </si>
  <si>
    <t>박나래</t>
    <phoneticPr fontId="1" type="noConversion"/>
  </si>
  <si>
    <t>A990106</t>
  </si>
  <si>
    <t>강유미</t>
    <phoneticPr fontId="1" type="noConversion"/>
  </si>
  <si>
    <t>김선우</t>
    <phoneticPr fontId="1" type="noConversion"/>
  </si>
  <si>
    <t>기획부 평균</t>
    <phoneticPr fontId="1" type="noConversion"/>
  </si>
  <si>
    <t>전자제품 판매현황</t>
    <phoneticPr fontId="1" type="noConversion"/>
  </si>
  <si>
    <t>판매일자</t>
    <phoneticPr fontId="1" type="noConversion"/>
  </si>
  <si>
    <t>제품명</t>
    <phoneticPr fontId="1" type="noConversion"/>
  </si>
  <si>
    <t>판매단가</t>
    <phoneticPr fontId="1" type="noConversion"/>
  </si>
  <si>
    <t>판매량</t>
    <phoneticPr fontId="1" type="noConversion"/>
  </si>
  <si>
    <t>판매금액</t>
    <phoneticPr fontId="1" type="noConversion"/>
  </si>
  <si>
    <t>판매이익</t>
    <phoneticPr fontId="1" type="noConversion"/>
  </si>
  <si>
    <t>6월1일</t>
    <phoneticPr fontId="1" type="noConversion"/>
  </si>
  <si>
    <t>세탁기</t>
    <phoneticPr fontId="1" type="noConversion"/>
  </si>
  <si>
    <t>냉장고</t>
    <phoneticPr fontId="1" type="noConversion"/>
  </si>
  <si>
    <t>의류건조기</t>
    <phoneticPr fontId="1" type="noConversion"/>
  </si>
  <si>
    <t>6월2일</t>
    <phoneticPr fontId="1" type="noConversion"/>
  </si>
  <si>
    <t>6월3일</t>
    <phoneticPr fontId="1" type="noConversion"/>
  </si>
  <si>
    <t>6월4일</t>
    <phoneticPr fontId="1" type="noConversion"/>
  </si>
  <si>
    <t>전자제품 판매 현황</t>
    <phoneticPr fontId="1" type="noConversion"/>
  </si>
  <si>
    <t>제품명</t>
    <phoneticPr fontId="1" type="noConversion"/>
  </si>
  <si>
    <t>매입가</t>
    <phoneticPr fontId="1" type="noConversion"/>
  </si>
  <si>
    <t>매입이익</t>
    <phoneticPr fontId="1" type="noConversion"/>
  </si>
  <si>
    <t>판매가</t>
    <phoneticPr fontId="1" type="noConversion"/>
  </si>
  <si>
    <t>판매이익</t>
    <phoneticPr fontId="1" type="noConversion"/>
  </si>
  <si>
    <t>이익합계</t>
    <phoneticPr fontId="1" type="noConversion"/>
  </si>
  <si>
    <t>TV</t>
    <phoneticPr fontId="1" type="noConversion"/>
  </si>
  <si>
    <t>TV</t>
    <phoneticPr fontId="1" type="noConversion"/>
  </si>
  <si>
    <t>스마트폰</t>
    <phoneticPr fontId="1" type="noConversion"/>
  </si>
  <si>
    <t>스마트폰</t>
    <phoneticPr fontId="1" type="noConversion"/>
  </si>
  <si>
    <t>태블릿</t>
    <phoneticPr fontId="1" type="noConversion"/>
  </si>
  <si>
    <t>태블릿</t>
    <phoneticPr fontId="1" type="noConversion"/>
  </si>
  <si>
    <t>1월 상공채널 드라마 시청률</t>
    <phoneticPr fontId="1" type="noConversion"/>
  </si>
  <si>
    <t>(단위 : %)</t>
    <phoneticPr fontId="1" type="noConversion"/>
  </si>
  <si>
    <t>프로그램명</t>
    <phoneticPr fontId="1" type="noConversion"/>
  </si>
  <si>
    <t>1주</t>
    <phoneticPr fontId="1" type="noConversion"/>
  </si>
  <si>
    <t>2주</t>
    <phoneticPr fontId="1" type="noConversion"/>
  </si>
  <si>
    <t>3주</t>
    <phoneticPr fontId="1" type="noConversion"/>
  </si>
  <si>
    <t>4주</t>
    <phoneticPr fontId="1" type="noConversion"/>
  </si>
  <si>
    <t>평균</t>
    <phoneticPr fontId="1" type="noConversion"/>
  </si>
  <si>
    <t>스카이하우스</t>
    <phoneticPr fontId="1" type="noConversion"/>
  </si>
  <si>
    <t>찬란한빛</t>
    <phoneticPr fontId="1" type="noConversion"/>
  </si>
  <si>
    <t>경이로운인생</t>
    <phoneticPr fontId="1" type="noConversion"/>
  </si>
  <si>
    <t>라이브</t>
    <phoneticPr fontId="1" type="noConversion"/>
  </si>
  <si>
    <t>겨울아부탁해</t>
    <phoneticPr fontId="1" type="noConversion"/>
  </si>
  <si>
    <t>날아라불새</t>
    <phoneticPr fontId="1" type="noConversion"/>
  </si>
  <si>
    <t>복수의소문</t>
    <phoneticPr fontId="1" type="noConversion"/>
  </si>
  <si>
    <t>연도별 강수량</t>
    <phoneticPr fontId="1" type="noConversion"/>
  </si>
  <si>
    <t>구분</t>
    <phoneticPr fontId="1" type="noConversion"/>
  </si>
  <si>
    <t>2020년</t>
  </si>
  <si>
    <t>2021년</t>
  </si>
  <si>
    <t>평균</t>
    <phoneticPr fontId="1" type="noConversion"/>
  </si>
  <si>
    <t>봄</t>
    <phoneticPr fontId="1" type="noConversion"/>
  </si>
  <si>
    <t>여름</t>
    <phoneticPr fontId="1" type="noConversion"/>
  </si>
  <si>
    <t>가을</t>
    <phoneticPr fontId="1" type="noConversion"/>
  </si>
  <si>
    <t>겨울</t>
    <phoneticPr fontId="1" type="noConversion"/>
  </si>
  <si>
    <t>계절평균</t>
    <phoneticPr fontId="1" type="noConversion"/>
  </si>
  <si>
    <t>축제명</t>
    <phoneticPr fontId="1" type="noConversion"/>
  </si>
  <si>
    <t>지역</t>
    <phoneticPr fontId="1" type="noConversion"/>
  </si>
  <si>
    <t>위원장</t>
    <phoneticPr fontId="1" type="noConversion"/>
  </si>
  <si>
    <t>시작일</t>
    <phoneticPr fontId="1" type="noConversion"/>
  </si>
  <si>
    <t>기간</t>
    <phoneticPr fontId="1" type="noConversion"/>
  </si>
  <si>
    <t>참여업체</t>
    <phoneticPr fontId="1" type="noConversion"/>
  </si>
  <si>
    <t>남강유등축제</t>
    <phoneticPr fontId="1" type="noConversion"/>
  </si>
  <si>
    <t>민속문화축제</t>
    <phoneticPr fontId="1" type="noConversion"/>
  </si>
  <si>
    <t>지구촌축제</t>
    <phoneticPr fontId="1" type="noConversion"/>
  </si>
  <si>
    <t>항구축제</t>
    <phoneticPr fontId="1" type="noConversion"/>
  </si>
  <si>
    <t>화성문화제</t>
    <phoneticPr fontId="1" type="noConversion"/>
  </si>
  <si>
    <t>칠십리축제</t>
    <phoneticPr fontId="1" type="noConversion"/>
  </si>
  <si>
    <t>최미경</t>
    <phoneticPr fontId="1" type="noConversion"/>
  </si>
  <si>
    <t>김상욱</t>
  </si>
  <si>
    <t>김상욱</t>
    <phoneticPr fontId="1" type="noConversion"/>
  </si>
  <si>
    <t>박한순</t>
    <phoneticPr fontId="1" type="noConversion"/>
  </si>
  <si>
    <t>이상미</t>
    <phoneticPr fontId="1" type="noConversion"/>
  </si>
  <si>
    <t>임선호</t>
    <phoneticPr fontId="1" type="noConversion"/>
  </si>
  <si>
    <t>강준용</t>
    <phoneticPr fontId="1" type="noConversion"/>
  </si>
  <si>
    <t>10월 01일</t>
    <phoneticPr fontId="1" type="noConversion"/>
  </si>
  <si>
    <t>10월 18일</t>
    <phoneticPr fontId="1" type="noConversion"/>
  </si>
  <si>
    <t>10월 25일</t>
    <phoneticPr fontId="1" type="noConversion"/>
  </si>
  <si>
    <t>10월 03일</t>
    <phoneticPr fontId="1" type="noConversion"/>
  </si>
  <si>
    <t>jinju</t>
    <phoneticPr fontId="1" type="noConversion"/>
  </si>
  <si>
    <t>suncheon</t>
    <phoneticPr fontId="1" type="noConversion"/>
  </si>
  <si>
    <t>seoul</t>
    <phoneticPr fontId="1" type="noConversion"/>
  </si>
  <si>
    <t>mokpo</t>
    <phoneticPr fontId="1" type="noConversion"/>
  </si>
  <si>
    <t>suwon</t>
    <phoneticPr fontId="1" type="noConversion"/>
  </si>
  <si>
    <t>jeju</t>
    <phoneticPr fontId="1" type="noConversion"/>
  </si>
  <si>
    <t>사원코드</t>
  </si>
  <si>
    <t>성명</t>
  </si>
  <si>
    <t>부서</t>
  </si>
  <si>
    <t>직위</t>
  </si>
  <si>
    <t>호봉</t>
  </si>
  <si>
    <t>내선번호</t>
  </si>
  <si>
    <t>MA-492</t>
  </si>
  <si>
    <t>홍보부</t>
  </si>
  <si>
    <t>과장</t>
  </si>
  <si>
    <t>MA-813</t>
  </si>
  <si>
    <t>이다해</t>
  </si>
  <si>
    <t>대리</t>
  </si>
  <si>
    <t>MA-520</t>
  </si>
  <si>
    <t>이재석</t>
  </si>
  <si>
    <t>사원</t>
  </si>
  <si>
    <t>PL-489</t>
  </si>
  <si>
    <t>김성은</t>
  </si>
  <si>
    <t>기획부</t>
  </si>
  <si>
    <t>부장</t>
  </si>
  <si>
    <t>PL-631</t>
  </si>
  <si>
    <t>최경욱</t>
  </si>
  <si>
    <t>PL-507</t>
  </si>
  <si>
    <t>한종원</t>
  </si>
  <si>
    <t>GE-292</t>
  </si>
  <si>
    <t>유혜수</t>
  </si>
  <si>
    <t>총무부</t>
  </si>
  <si>
    <t>GE-415</t>
  </si>
  <si>
    <t>이향기</t>
  </si>
  <si>
    <t>GE-863</t>
  </si>
  <si>
    <t>강석렬</t>
  </si>
  <si>
    <t>냉장고 요약</t>
  </si>
  <si>
    <t>세탁기 요약</t>
  </si>
  <si>
    <t>의류건조기 요약</t>
  </si>
  <si>
    <t>총합계</t>
  </si>
  <si>
    <t>냉장고 최대</t>
  </si>
  <si>
    <t>세탁기 최대</t>
  </si>
  <si>
    <t>의류건조기 최대</t>
  </si>
  <si>
    <t>전체 최대값</t>
  </si>
  <si>
    <t>성별</t>
  </si>
  <si>
    <t>남</t>
  </si>
  <si>
    <t>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</si>
</sst>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.0"/>
    <numFmt numFmtId="177" formatCode="0_ "/>
    <numFmt numFmtId="178" formatCode="#,##0&quot;개&quot;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u val="double"/>
      <sz val="16"/>
      <color theme="1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rgb="FFFF000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1" applyFont="1" applyBorder="1">
      <alignment vertical="center"/>
    </xf>
    <xf numFmtId="10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3" borderId="1" xfId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8" fontId="7" fillId="4" borderId="8" xfId="2" applyNumberFormat="1" applyBorder="1">
      <alignment vertical="center"/>
    </xf>
    <xf numFmtId="178" fontId="7" fillId="4" borderId="9" xfId="2" applyNumberFormat="1" applyBorder="1">
      <alignment vertical="center"/>
    </xf>
    <xf numFmtId="41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178" fontId="0" fillId="0" borderId="1" xfId="0" applyNumberFormat="1" applyBorder="1">
      <alignment vertical="center"/>
    </xf>
    <xf numFmtId="178" fontId="0" fillId="0" borderId="6" xfId="0" applyNumberFormat="1" applyBorder="1">
      <alignment vertical="center"/>
    </xf>
  </cellXfs>
  <cellStyles count="3">
    <cellStyle name="강조색6" xfId="2" builtinId="49"/>
    <cellStyle name="쉼표 [0]" xfId="1" builtinId="6"/>
    <cellStyle name="표준" xfId="0" builtinId="0"/>
  </cellStyles>
  <dxfs count="1">
    <dxf>
      <fill>
        <patternFill patternType="solid">
          <fgColor rgb="FFBDD7E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연도별 강수량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차트작업!$A$4</c:f>
              <c:strCache>
                <c:ptCount val="1"/>
                <c:pt idx="0">
                  <c:v>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차트작업!$B$3:$F$3</c:f>
              <c:strCache>
                <c:ptCount val="5"/>
                <c:pt idx="0">
                  <c:v>2017년</c:v>
                </c:pt>
                <c:pt idx="1">
                  <c:v>2018년</c:v>
                </c:pt>
                <c:pt idx="2">
                  <c:v>2019년</c:v>
                </c:pt>
                <c:pt idx="3">
                  <c:v>2020년</c:v>
                </c:pt>
                <c:pt idx="4">
                  <c:v>2021년</c:v>
                </c:pt>
              </c:strCache>
            </c:strRef>
          </c:cat>
          <c:val>
            <c:numRef>
              <c:f>차트작업!$B$4:$F$4</c:f>
              <c:numCache>
                <c:formatCode>0_ </c:formatCode>
                <c:ptCount val="5"/>
                <c:pt idx="0">
                  <c:v>215</c:v>
                </c:pt>
                <c:pt idx="1">
                  <c:v>223</c:v>
                </c:pt>
                <c:pt idx="2">
                  <c:v>118</c:v>
                </c:pt>
                <c:pt idx="3">
                  <c:v>368</c:v>
                </c:pt>
                <c:pt idx="4">
                  <c:v>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70-433C-84DA-0B17F1C8DF71}"/>
            </c:ext>
          </c:extLst>
        </c:ser>
        <c:ser>
          <c:idx val="1"/>
          <c:order val="1"/>
          <c:tx>
            <c:strRef>
              <c:f>차트작업!$A$5</c:f>
              <c:strCache>
                <c:ptCount val="1"/>
                <c:pt idx="0">
                  <c:v>여름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차트작업!$B$3:$F$3</c:f>
              <c:strCache>
                <c:ptCount val="5"/>
                <c:pt idx="0">
                  <c:v>2017년</c:v>
                </c:pt>
                <c:pt idx="1">
                  <c:v>2018년</c:v>
                </c:pt>
                <c:pt idx="2">
                  <c:v>2019년</c:v>
                </c:pt>
                <c:pt idx="3">
                  <c:v>2020년</c:v>
                </c:pt>
                <c:pt idx="4">
                  <c:v>2021년</c:v>
                </c:pt>
              </c:strCache>
            </c:strRef>
          </c:cat>
          <c:val>
            <c:numRef>
              <c:f>차트작업!$B$5:$F$5</c:f>
              <c:numCache>
                <c:formatCode>0_ </c:formatCode>
                <c:ptCount val="5"/>
                <c:pt idx="0">
                  <c:v>599</c:v>
                </c:pt>
                <c:pt idx="1">
                  <c:v>387</c:v>
                </c:pt>
                <c:pt idx="2">
                  <c:v>609</c:v>
                </c:pt>
                <c:pt idx="3">
                  <c:v>586</c:v>
                </c:pt>
                <c:pt idx="4">
                  <c:v>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70-433C-84DA-0B17F1C8DF71}"/>
            </c:ext>
          </c:extLst>
        </c:ser>
        <c:ser>
          <c:idx val="2"/>
          <c:order val="2"/>
          <c:tx>
            <c:strRef>
              <c:f>차트작업!$A$6</c:f>
              <c:strCache>
                <c:ptCount val="1"/>
                <c:pt idx="0">
                  <c:v>가을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차트작업!$B$3:$F$3</c:f>
              <c:strCache>
                <c:ptCount val="5"/>
                <c:pt idx="0">
                  <c:v>2017년</c:v>
                </c:pt>
                <c:pt idx="1">
                  <c:v>2018년</c:v>
                </c:pt>
                <c:pt idx="2">
                  <c:v>2019년</c:v>
                </c:pt>
                <c:pt idx="3">
                  <c:v>2020년</c:v>
                </c:pt>
                <c:pt idx="4">
                  <c:v>2021년</c:v>
                </c:pt>
              </c:strCache>
            </c:strRef>
          </c:cat>
          <c:val>
            <c:numRef>
              <c:f>차트작업!$B$6:$F$6</c:f>
              <c:numCache>
                <c:formatCode>0_ </c:formatCode>
                <c:ptCount val="5"/>
                <c:pt idx="0">
                  <c:v>293</c:v>
                </c:pt>
                <c:pt idx="1">
                  <c:v>247</c:v>
                </c:pt>
                <c:pt idx="2">
                  <c:v>172</c:v>
                </c:pt>
                <c:pt idx="3">
                  <c:v>351</c:v>
                </c:pt>
                <c:pt idx="4">
                  <c:v>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70-433C-84DA-0B17F1C8DF71}"/>
            </c:ext>
          </c:extLst>
        </c:ser>
        <c:ser>
          <c:idx val="3"/>
          <c:order val="3"/>
          <c:tx>
            <c:strRef>
              <c:f>차트작업!$A$7</c:f>
              <c:strCache>
                <c:ptCount val="1"/>
                <c:pt idx="0">
                  <c:v>겨울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차트작업!$B$3:$F$3</c:f>
              <c:strCache>
                <c:ptCount val="5"/>
                <c:pt idx="0">
                  <c:v>2017년</c:v>
                </c:pt>
                <c:pt idx="1">
                  <c:v>2018년</c:v>
                </c:pt>
                <c:pt idx="2">
                  <c:v>2019년</c:v>
                </c:pt>
                <c:pt idx="3">
                  <c:v>2020년</c:v>
                </c:pt>
                <c:pt idx="4">
                  <c:v>2021년</c:v>
                </c:pt>
              </c:strCache>
            </c:strRef>
          </c:cat>
          <c:val>
            <c:numRef>
              <c:f>차트작업!$B$7:$F$7</c:f>
              <c:numCache>
                <c:formatCode>0_ </c:formatCode>
                <c:ptCount val="5"/>
                <c:pt idx="0">
                  <c:v>121</c:v>
                </c:pt>
                <c:pt idx="1">
                  <c:v>104</c:v>
                </c:pt>
                <c:pt idx="2">
                  <c:v>119</c:v>
                </c:pt>
                <c:pt idx="3">
                  <c:v>132</c:v>
                </c:pt>
                <c:pt idx="4">
                  <c:v>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70-433C-84DA-0B17F1C8D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959481952"/>
        <c:axId val="1959485696"/>
      </c:barChart>
      <c:catAx>
        <c:axId val="19594819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59485696"/>
        <c:crosses val="autoZero"/>
        <c:auto val="1"/>
        <c:lblAlgn val="ctr"/>
        <c:lblOffset val="100"/>
        <c:noMultiLvlLbl val="0"/>
      </c:catAx>
      <c:valAx>
        <c:axId val="1959485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5948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11</xdr:row>
          <xdr:rowOff>0</xdr:rowOff>
        </xdr:from>
        <xdr:to>
          <xdr:col>3</xdr:col>
          <xdr:colOff>0</xdr:colOff>
          <xdr:row>13</xdr:row>
          <xdr:rowOff>0</xdr:rowOff>
        </xdr:to>
        <xdr:sp macro="" textlink="">
          <xdr:nvSpPr>
            <xdr:cNvPr id="8194" name="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6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11</xdr:row>
      <xdr:rowOff>0</xdr:rowOff>
    </xdr:from>
    <xdr:to>
      <xdr:col>6</xdr:col>
      <xdr:colOff>0</xdr:colOff>
      <xdr:row>13</xdr:row>
      <xdr:rowOff>0</xdr:rowOff>
    </xdr:to>
    <xdr:sp macro="[0]!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A5B36EBF-D0C5-4CC6-B747-BA6CE1AD3A9C}"/>
            </a:ext>
          </a:extLst>
        </xdr:cNvPr>
        <xdr:cNvSpPr/>
      </xdr:nvSpPr>
      <xdr:spPr>
        <a:xfrm>
          <a:off x="2971800" y="2425700"/>
          <a:ext cx="1320800" cy="4318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"/>
  <sheetViews>
    <sheetView workbookViewId="0">
      <selection activeCell="B10" sqref="B10"/>
    </sheetView>
  </sheetViews>
  <sheetFormatPr defaultRowHeight="17" x14ac:dyDescent="0.45"/>
  <cols>
    <col min="1" max="1" width="12.33203125" bestFit="1" customWidth="1"/>
    <col min="2" max="2" width="9.25" bestFit="1" customWidth="1"/>
    <col min="4" max="4" width="9.5" bestFit="1" customWidth="1"/>
  </cols>
  <sheetData>
    <row r="1" spans="1:6" x14ac:dyDescent="0.45">
      <c r="A1" t="s">
        <v>18</v>
      </c>
    </row>
    <row r="3" spans="1:6" x14ac:dyDescent="0.4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45">
      <c r="A4" s="1" t="s">
        <v>179</v>
      </c>
      <c r="B4" s="1" t="s">
        <v>196</v>
      </c>
      <c r="C4" s="1" t="s">
        <v>185</v>
      </c>
      <c r="D4" s="1" t="s">
        <v>192</v>
      </c>
      <c r="E4" s="1">
        <v>13</v>
      </c>
      <c r="F4" s="1">
        <v>48</v>
      </c>
    </row>
    <row r="5" spans="1:6" x14ac:dyDescent="0.45">
      <c r="A5" s="1" t="s">
        <v>180</v>
      </c>
      <c r="B5" s="1" t="s">
        <v>197</v>
      </c>
      <c r="C5" s="1" t="s">
        <v>187</v>
      </c>
      <c r="D5" s="1" t="s">
        <v>193</v>
      </c>
      <c r="E5" s="1">
        <v>3</v>
      </c>
      <c r="F5" s="1">
        <v>60</v>
      </c>
    </row>
    <row r="6" spans="1:6" x14ac:dyDescent="0.45">
      <c r="A6" s="1" t="s">
        <v>181</v>
      </c>
      <c r="B6" s="1" t="s">
        <v>198</v>
      </c>
      <c r="C6" s="1" t="s">
        <v>188</v>
      </c>
      <c r="D6" s="1" t="s">
        <v>194</v>
      </c>
      <c r="E6" s="1">
        <v>3</v>
      </c>
      <c r="F6" s="1">
        <v>30</v>
      </c>
    </row>
    <row r="7" spans="1:6" x14ac:dyDescent="0.45">
      <c r="A7" s="1" t="s">
        <v>182</v>
      </c>
      <c r="B7" s="1" t="s">
        <v>199</v>
      </c>
      <c r="C7" s="1" t="s">
        <v>189</v>
      </c>
      <c r="D7" s="1" t="s">
        <v>195</v>
      </c>
      <c r="E7" s="1">
        <v>4</v>
      </c>
      <c r="F7" s="1">
        <v>120</v>
      </c>
    </row>
    <row r="8" spans="1:6" x14ac:dyDescent="0.45">
      <c r="A8" s="1" t="s">
        <v>183</v>
      </c>
      <c r="B8" s="1" t="s">
        <v>200</v>
      </c>
      <c r="C8" s="1" t="s">
        <v>190</v>
      </c>
      <c r="D8" s="1" t="s">
        <v>192</v>
      </c>
      <c r="E8" s="1">
        <v>6</v>
      </c>
      <c r="F8" s="1">
        <v>80</v>
      </c>
    </row>
    <row r="9" spans="1:6" x14ac:dyDescent="0.45">
      <c r="A9" s="1" t="s">
        <v>184</v>
      </c>
      <c r="B9" s="1" t="s">
        <v>201</v>
      </c>
      <c r="C9" s="1" t="s">
        <v>191</v>
      </c>
      <c r="D9" s="1" t="s">
        <v>194</v>
      </c>
      <c r="E9" s="1">
        <v>3</v>
      </c>
      <c r="F9" s="1">
        <v>45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5"/>
  <sheetViews>
    <sheetView workbookViewId="0">
      <selection activeCell="F9" sqref="F9"/>
    </sheetView>
  </sheetViews>
  <sheetFormatPr defaultRowHeight="17" x14ac:dyDescent="0.45"/>
  <cols>
    <col min="2" max="7" width="9.58203125" customWidth="1"/>
  </cols>
  <sheetData>
    <row r="1" spans="1:7" ht="30" customHeight="1" x14ac:dyDescent="0.45">
      <c r="A1" s="18" t="s">
        <v>0</v>
      </c>
      <c r="B1" s="18"/>
      <c r="C1" s="18"/>
      <c r="D1" s="18"/>
      <c r="E1" s="18"/>
      <c r="F1" s="18"/>
      <c r="G1" s="18"/>
    </row>
    <row r="2" spans="1:7" ht="17.5" thickBot="1" x14ac:dyDescent="0.5"/>
    <row r="3" spans="1:7" x14ac:dyDescent="0.45">
      <c r="A3" s="19" t="s">
        <v>1</v>
      </c>
      <c r="B3" s="20" t="s">
        <v>2</v>
      </c>
      <c r="C3" s="20"/>
      <c r="D3" s="20"/>
      <c r="E3" s="20" t="s">
        <v>3</v>
      </c>
      <c r="F3" s="20"/>
      <c r="G3" s="21"/>
    </row>
    <row r="4" spans="1:7" x14ac:dyDescent="0.45">
      <c r="A4" s="22"/>
      <c r="B4" s="5" t="s">
        <v>4</v>
      </c>
      <c r="C4" s="5" t="s">
        <v>5</v>
      </c>
      <c r="D4" s="5" t="s">
        <v>6</v>
      </c>
      <c r="E4" s="5" t="s">
        <v>4</v>
      </c>
      <c r="F4" s="5" t="s">
        <v>5</v>
      </c>
      <c r="G4" s="23" t="s">
        <v>6</v>
      </c>
    </row>
    <row r="5" spans="1:7" x14ac:dyDescent="0.45">
      <c r="A5" s="24" t="s">
        <v>7</v>
      </c>
      <c r="B5" s="34">
        <v>2000</v>
      </c>
      <c r="C5" s="34">
        <v>2000</v>
      </c>
      <c r="D5" s="34">
        <v>2200</v>
      </c>
      <c r="E5" s="34">
        <v>1924</v>
      </c>
      <c r="F5" s="34">
        <v>2122</v>
      </c>
      <c r="G5" s="35">
        <v>2154</v>
      </c>
    </row>
    <row r="6" spans="1:7" x14ac:dyDescent="0.45">
      <c r="A6" s="24" t="s">
        <v>8</v>
      </c>
      <c r="B6" s="34">
        <v>2500</v>
      </c>
      <c r="C6" s="34">
        <v>2600</v>
      </c>
      <c r="D6" s="34">
        <v>2700</v>
      </c>
      <c r="E6" s="34">
        <v>2542</v>
      </c>
      <c r="F6" s="34">
        <v>2654</v>
      </c>
      <c r="G6" s="35">
        <v>2675</v>
      </c>
    </row>
    <row r="7" spans="1:7" x14ac:dyDescent="0.45">
      <c r="A7" s="24" t="s">
        <v>9</v>
      </c>
      <c r="B7" s="34">
        <v>2200</v>
      </c>
      <c r="C7" s="34">
        <v>2400</v>
      </c>
      <c r="D7" s="34">
        <v>2500</v>
      </c>
      <c r="E7" s="34">
        <v>2341</v>
      </c>
      <c r="F7" s="34">
        <v>2485</v>
      </c>
      <c r="G7" s="35">
        <v>2547</v>
      </c>
    </row>
    <row r="8" spans="1:7" x14ac:dyDescent="0.45">
      <c r="A8" s="24" t="s">
        <v>10</v>
      </c>
      <c r="B8" s="34">
        <v>2000</v>
      </c>
      <c r="C8" s="34">
        <v>2100</v>
      </c>
      <c r="D8" s="34">
        <v>2300</v>
      </c>
      <c r="E8" s="34">
        <v>2102</v>
      </c>
      <c r="F8" s="34">
        <v>2234</v>
      </c>
      <c r="G8" s="35">
        <v>2395</v>
      </c>
    </row>
    <row r="9" spans="1:7" x14ac:dyDescent="0.45">
      <c r="A9" s="24" t="s">
        <v>11</v>
      </c>
      <c r="B9" s="34">
        <v>2400</v>
      </c>
      <c r="C9" s="34">
        <v>2300</v>
      </c>
      <c r="D9" s="34">
        <v>2400</v>
      </c>
      <c r="E9" s="34">
        <v>2310</v>
      </c>
      <c r="F9" s="34">
        <v>2395</v>
      </c>
      <c r="G9" s="35">
        <v>2547</v>
      </c>
    </row>
    <row r="10" spans="1:7" x14ac:dyDescent="0.45">
      <c r="A10" s="24" t="s">
        <v>12</v>
      </c>
      <c r="B10" s="34">
        <v>2500</v>
      </c>
      <c r="C10" s="34">
        <v>2400</v>
      </c>
      <c r="D10" s="34">
        <v>2400</v>
      </c>
      <c r="E10" s="34">
        <v>2341</v>
      </c>
      <c r="F10" s="34">
        <v>2371</v>
      </c>
      <c r="G10" s="35">
        <v>2385</v>
      </c>
    </row>
    <row r="11" spans="1:7" x14ac:dyDescent="0.45">
      <c r="A11" s="24" t="s">
        <v>13</v>
      </c>
      <c r="B11" s="34">
        <v>2500</v>
      </c>
      <c r="C11" s="34">
        <v>2600</v>
      </c>
      <c r="D11" s="34">
        <v>2700</v>
      </c>
      <c r="E11" s="34">
        <v>2599</v>
      </c>
      <c r="F11" s="34">
        <v>2687</v>
      </c>
      <c r="G11" s="35">
        <v>2491</v>
      </c>
    </row>
    <row r="12" spans="1:7" x14ac:dyDescent="0.45">
      <c r="A12" s="24" t="s">
        <v>14</v>
      </c>
      <c r="B12" s="34">
        <v>2200</v>
      </c>
      <c r="C12" s="34">
        <v>2300</v>
      </c>
      <c r="D12" s="34">
        <v>2300</v>
      </c>
      <c r="E12" s="34">
        <v>2314</v>
      </c>
      <c r="F12" s="34">
        <v>2267</v>
      </c>
      <c r="G12" s="35">
        <v>2485</v>
      </c>
    </row>
    <row r="13" spans="1:7" x14ac:dyDescent="0.45">
      <c r="A13" s="24" t="s">
        <v>15</v>
      </c>
      <c r="B13" s="34">
        <v>2000</v>
      </c>
      <c r="C13" s="34">
        <v>2200</v>
      </c>
      <c r="D13" s="34">
        <v>2200</v>
      </c>
      <c r="E13" s="34">
        <v>2146</v>
      </c>
      <c r="F13" s="34">
        <v>2179</v>
      </c>
      <c r="G13" s="35">
        <v>2317</v>
      </c>
    </row>
    <row r="14" spans="1:7" x14ac:dyDescent="0.45">
      <c r="A14" s="24" t="s">
        <v>16</v>
      </c>
      <c r="B14" s="34">
        <v>2400</v>
      </c>
      <c r="C14" s="34">
        <v>2400</v>
      </c>
      <c r="D14" s="34">
        <v>2500</v>
      </c>
      <c r="E14" s="34">
        <v>2376</v>
      </c>
      <c r="F14" s="34">
        <v>2468</v>
      </c>
      <c r="G14" s="35">
        <v>2495</v>
      </c>
    </row>
    <row r="15" spans="1:7" ht="17.5" thickBot="1" x14ac:dyDescent="0.5">
      <c r="A15" s="25" t="s">
        <v>17</v>
      </c>
      <c r="B15" s="26">
        <f>SUM(B5:B14)</f>
        <v>22700</v>
      </c>
      <c r="C15" s="26">
        <f t="shared" ref="C15:G15" si="0">SUM(C5:C14)</f>
        <v>23300</v>
      </c>
      <c r="D15" s="26">
        <f t="shared" si="0"/>
        <v>24200</v>
      </c>
      <c r="E15" s="26">
        <f t="shared" si="0"/>
        <v>22995</v>
      </c>
      <c r="F15" s="26">
        <f t="shared" si="0"/>
        <v>23862</v>
      </c>
      <c r="G15" s="27">
        <f t="shared" si="0"/>
        <v>24491</v>
      </c>
    </row>
  </sheetData>
  <mergeCells count="4">
    <mergeCell ref="A1:G1"/>
    <mergeCell ref="E3:G3"/>
    <mergeCell ref="B3:D3"/>
    <mergeCell ref="A3:A4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2"/>
  <sheetViews>
    <sheetView workbookViewId="0">
      <selection activeCell="A3" sqref="A3:A12"/>
    </sheetView>
  </sheetViews>
  <sheetFormatPr defaultRowHeight="17" x14ac:dyDescent="0.45"/>
  <sheetData>
    <row r="1" spans="1:7" x14ac:dyDescent="0.45">
      <c r="A1" t="s">
        <v>19</v>
      </c>
    </row>
    <row r="3" spans="1:7" x14ac:dyDescent="0.45">
      <c r="A3" t="s">
        <v>202</v>
      </c>
      <c r="B3" t="s">
        <v>203</v>
      </c>
      <c r="C3" t="s">
        <v>240</v>
      </c>
      <c r="D3" t="s">
        <v>204</v>
      </c>
      <c r="E3" t="s">
        <v>205</v>
      </c>
      <c r="F3" t="s">
        <v>206</v>
      </c>
      <c r="G3" t="s">
        <v>207</v>
      </c>
    </row>
    <row r="4" spans="1:7" x14ac:dyDescent="0.45">
      <c r="A4" t="s">
        <v>208</v>
      </c>
      <c r="B4" t="s">
        <v>186</v>
      </c>
      <c r="C4" t="s">
        <v>241</v>
      </c>
      <c r="D4" t="s">
        <v>209</v>
      </c>
      <c r="E4" t="s">
        <v>210</v>
      </c>
      <c r="F4">
        <v>2</v>
      </c>
      <c r="G4">
        <v>9771</v>
      </c>
    </row>
    <row r="5" spans="1:7" x14ac:dyDescent="0.45">
      <c r="A5" t="s">
        <v>211</v>
      </c>
      <c r="B5" t="s">
        <v>212</v>
      </c>
      <c r="C5" t="s">
        <v>242</v>
      </c>
      <c r="D5" t="s">
        <v>209</v>
      </c>
      <c r="E5" t="s">
        <v>213</v>
      </c>
      <c r="F5">
        <v>3</v>
      </c>
      <c r="G5">
        <v>9775</v>
      </c>
    </row>
    <row r="6" spans="1:7" x14ac:dyDescent="0.45">
      <c r="A6" t="s">
        <v>214</v>
      </c>
      <c r="B6" t="s">
        <v>215</v>
      </c>
      <c r="C6" t="s">
        <v>241</v>
      </c>
      <c r="D6" t="s">
        <v>209</v>
      </c>
      <c r="E6" t="s">
        <v>216</v>
      </c>
      <c r="F6">
        <v>2</v>
      </c>
      <c r="G6">
        <v>9773</v>
      </c>
    </row>
    <row r="7" spans="1:7" x14ac:dyDescent="0.45">
      <c r="A7" t="s">
        <v>217</v>
      </c>
      <c r="B7" t="s">
        <v>218</v>
      </c>
      <c r="C7" t="s">
        <v>242</v>
      </c>
      <c r="D7" t="s">
        <v>219</v>
      </c>
      <c r="E7" t="s">
        <v>220</v>
      </c>
      <c r="F7">
        <v>5</v>
      </c>
      <c r="G7">
        <v>4884</v>
      </c>
    </row>
    <row r="8" spans="1:7" x14ac:dyDescent="0.45">
      <c r="A8" t="s">
        <v>221</v>
      </c>
      <c r="B8" t="s">
        <v>222</v>
      </c>
      <c r="C8" t="s">
        <v>241</v>
      </c>
      <c r="D8" t="s">
        <v>219</v>
      </c>
      <c r="E8" t="s">
        <v>210</v>
      </c>
      <c r="F8">
        <v>3</v>
      </c>
      <c r="G8">
        <v>4881</v>
      </c>
    </row>
    <row r="9" spans="1:7" x14ac:dyDescent="0.45">
      <c r="A9" t="s">
        <v>223</v>
      </c>
      <c r="B9" t="s">
        <v>224</v>
      </c>
      <c r="C9" t="s">
        <v>241</v>
      </c>
      <c r="D9" t="s">
        <v>219</v>
      </c>
      <c r="E9" t="s">
        <v>216</v>
      </c>
      <c r="F9">
        <v>2</v>
      </c>
      <c r="G9">
        <v>4886</v>
      </c>
    </row>
    <row r="10" spans="1:7" x14ac:dyDescent="0.45">
      <c r="A10" t="s">
        <v>225</v>
      </c>
      <c r="B10" t="s">
        <v>226</v>
      </c>
      <c r="C10" t="s">
        <v>242</v>
      </c>
      <c r="D10" t="s">
        <v>227</v>
      </c>
      <c r="E10" t="s">
        <v>210</v>
      </c>
      <c r="F10">
        <v>1</v>
      </c>
      <c r="G10">
        <v>5576</v>
      </c>
    </row>
    <row r="11" spans="1:7" x14ac:dyDescent="0.45">
      <c r="A11" t="s">
        <v>228</v>
      </c>
      <c r="B11" t="s">
        <v>229</v>
      </c>
      <c r="C11" t="s">
        <v>242</v>
      </c>
      <c r="D11" t="s">
        <v>227</v>
      </c>
      <c r="E11" t="s">
        <v>216</v>
      </c>
      <c r="F11">
        <v>3</v>
      </c>
      <c r="G11">
        <v>5575</v>
      </c>
    </row>
    <row r="12" spans="1:7" x14ac:dyDescent="0.45">
      <c r="A12" t="s">
        <v>230</v>
      </c>
      <c r="B12" t="s">
        <v>231</v>
      </c>
      <c r="C12" t="s">
        <v>241</v>
      </c>
      <c r="D12" t="s">
        <v>227</v>
      </c>
      <c r="E12" t="s">
        <v>216</v>
      </c>
      <c r="F12">
        <v>1</v>
      </c>
      <c r="G12">
        <v>5572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4"/>
  <sheetViews>
    <sheetView topLeftCell="C22" workbookViewId="0">
      <selection activeCell="G35" sqref="G35"/>
    </sheetView>
  </sheetViews>
  <sheetFormatPr defaultRowHeight="17" x14ac:dyDescent="0.45"/>
  <cols>
    <col min="3" max="3" width="13.6640625" bestFit="1" customWidth="1"/>
    <col min="4" max="4" width="15.08203125" bestFit="1" customWidth="1"/>
  </cols>
  <sheetData>
    <row r="1" spans="1:9" x14ac:dyDescent="0.45">
      <c r="A1" s="2" t="s">
        <v>20</v>
      </c>
      <c r="B1" s="3" t="s">
        <v>21</v>
      </c>
      <c r="F1" s="2" t="s">
        <v>22</v>
      </c>
      <c r="G1" s="3" t="s">
        <v>23</v>
      </c>
      <c r="I1" s="4" t="s">
        <v>24</v>
      </c>
    </row>
    <row r="2" spans="1:9" x14ac:dyDescent="0.45">
      <c r="A2" s="5" t="s">
        <v>25</v>
      </c>
      <c r="B2" s="5" t="s">
        <v>26</v>
      </c>
      <c r="C2" s="5" t="s">
        <v>27</v>
      </c>
      <c r="D2" s="6" t="s">
        <v>28</v>
      </c>
      <c r="F2" s="5" t="s">
        <v>29</v>
      </c>
      <c r="G2" s="5" t="s">
        <v>30</v>
      </c>
      <c r="H2" s="5" t="s">
        <v>31</v>
      </c>
      <c r="I2" s="6" t="s">
        <v>32</v>
      </c>
    </row>
    <row r="3" spans="1:9" x14ac:dyDescent="0.45">
      <c r="A3" s="5" t="s">
        <v>33</v>
      </c>
      <c r="B3" s="5" t="s">
        <v>34</v>
      </c>
      <c r="C3" s="5" t="s">
        <v>35</v>
      </c>
      <c r="D3" s="5" t="str">
        <f>IF(MOD(MID(C3,8,1),2)=1,"남","여")</f>
        <v>남</v>
      </c>
      <c r="F3" s="5" t="s">
        <v>36</v>
      </c>
      <c r="G3" s="5" t="s">
        <v>37</v>
      </c>
      <c r="H3" s="7">
        <v>3500</v>
      </c>
      <c r="I3" s="8">
        <f>ROUNDUP(H3*VLOOKUP(F3,$F$11:$G$15,2,FALSE),0)</f>
        <v>88</v>
      </c>
    </row>
    <row r="4" spans="1:9" x14ac:dyDescent="0.45">
      <c r="A4" s="5" t="s">
        <v>38</v>
      </c>
      <c r="B4" s="5" t="s">
        <v>39</v>
      </c>
      <c r="C4" s="5" t="s">
        <v>40</v>
      </c>
      <c r="D4" s="5" t="str">
        <f t="shared" ref="D4:D12" si="0">IF(MOD(MID(C4,8,1),2)=1,"남","여")</f>
        <v>여</v>
      </c>
      <c r="F4" s="5" t="s">
        <v>41</v>
      </c>
      <c r="G4" s="5" t="s">
        <v>42</v>
      </c>
      <c r="H4" s="7">
        <v>18150</v>
      </c>
      <c r="I4" s="8">
        <f t="shared" ref="I4:I7" si="1">ROUNDUP(H4*VLOOKUP(F4,$F$11:$G$15,2,FALSE),0)</f>
        <v>545</v>
      </c>
    </row>
    <row r="5" spans="1:9" x14ac:dyDescent="0.45">
      <c r="A5" s="5" t="s">
        <v>43</v>
      </c>
      <c r="B5" s="5" t="s">
        <v>44</v>
      </c>
      <c r="C5" s="5" t="s">
        <v>45</v>
      </c>
      <c r="D5" s="5" t="str">
        <f t="shared" si="0"/>
        <v>여</v>
      </c>
      <c r="F5" s="5" t="s">
        <v>46</v>
      </c>
      <c r="G5" s="5" t="s">
        <v>47</v>
      </c>
      <c r="H5" s="7">
        <v>475</v>
      </c>
      <c r="I5" s="8">
        <f t="shared" si="1"/>
        <v>8</v>
      </c>
    </row>
    <row r="6" spans="1:9" x14ac:dyDescent="0.45">
      <c r="A6" s="5" t="s">
        <v>48</v>
      </c>
      <c r="B6" s="5" t="s">
        <v>34</v>
      </c>
      <c r="C6" s="5" t="s">
        <v>49</v>
      </c>
      <c r="D6" s="5" t="str">
        <f t="shared" si="0"/>
        <v>남</v>
      </c>
      <c r="F6" s="5" t="s">
        <v>50</v>
      </c>
      <c r="G6" s="5" t="s">
        <v>51</v>
      </c>
      <c r="H6" s="7">
        <v>6834</v>
      </c>
      <c r="I6" s="8">
        <f t="shared" si="1"/>
        <v>154</v>
      </c>
    </row>
    <row r="7" spans="1:9" x14ac:dyDescent="0.45">
      <c r="A7" s="5" t="s">
        <v>52</v>
      </c>
      <c r="B7" s="5" t="s">
        <v>53</v>
      </c>
      <c r="C7" s="5" t="s">
        <v>54</v>
      </c>
      <c r="D7" s="5" t="str">
        <f t="shared" si="0"/>
        <v>남</v>
      </c>
      <c r="F7" s="5" t="s">
        <v>55</v>
      </c>
      <c r="G7" s="5" t="s">
        <v>56</v>
      </c>
      <c r="H7" s="7">
        <v>1622</v>
      </c>
      <c r="I7" s="8">
        <f t="shared" si="1"/>
        <v>21</v>
      </c>
    </row>
    <row r="8" spans="1:9" x14ac:dyDescent="0.45">
      <c r="A8" s="5" t="s">
        <v>57</v>
      </c>
      <c r="B8" s="5" t="s">
        <v>39</v>
      </c>
      <c r="C8" s="5" t="s">
        <v>58</v>
      </c>
      <c r="D8" s="5" t="str">
        <f t="shared" si="0"/>
        <v>여</v>
      </c>
    </row>
    <row r="9" spans="1:9" x14ac:dyDescent="0.45">
      <c r="A9" s="5" t="s">
        <v>59</v>
      </c>
      <c r="B9" s="5" t="s">
        <v>34</v>
      </c>
      <c r="C9" s="5" t="s">
        <v>60</v>
      </c>
      <c r="D9" s="5" t="str">
        <f t="shared" si="0"/>
        <v>여</v>
      </c>
      <c r="F9" s="14" t="s">
        <v>61</v>
      </c>
      <c r="G9" s="14"/>
    </row>
    <row r="10" spans="1:9" x14ac:dyDescent="0.45">
      <c r="A10" s="5" t="s">
        <v>62</v>
      </c>
      <c r="B10" s="5" t="s">
        <v>44</v>
      </c>
      <c r="C10" s="5" t="s">
        <v>63</v>
      </c>
      <c r="D10" s="5" t="str">
        <f t="shared" si="0"/>
        <v>남</v>
      </c>
      <c r="F10" s="5" t="s">
        <v>29</v>
      </c>
      <c r="G10" s="5" t="s">
        <v>64</v>
      </c>
    </row>
    <row r="11" spans="1:9" x14ac:dyDescent="0.45">
      <c r="A11" s="5" t="s">
        <v>65</v>
      </c>
      <c r="B11" s="5" t="s">
        <v>53</v>
      </c>
      <c r="C11" s="5" t="s">
        <v>66</v>
      </c>
      <c r="D11" s="5" t="str">
        <f t="shared" si="0"/>
        <v>여</v>
      </c>
      <c r="F11" s="5" t="s">
        <v>46</v>
      </c>
      <c r="G11" s="9">
        <v>1.4999999999999999E-2</v>
      </c>
    </row>
    <row r="12" spans="1:9" x14ac:dyDescent="0.45">
      <c r="A12" s="5" t="s">
        <v>67</v>
      </c>
      <c r="B12" s="5" t="s">
        <v>34</v>
      </c>
      <c r="C12" s="5" t="s">
        <v>68</v>
      </c>
      <c r="D12" s="5" t="str">
        <f t="shared" si="0"/>
        <v>여</v>
      </c>
      <c r="F12" s="5" t="s">
        <v>69</v>
      </c>
      <c r="G12" s="9">
        <v>2.5000000000000001E-2</v>
      </c>
    </row>
    <row r="13" spans="1:9" x14ac:dyDescent="0.45">
      <c r="F13" s="5" t="s">
        <v>41</v>
      </c>
      <c r="G13" s="10">
        <v>0.03</v>
      </c>
    </row>
    <row r="14" spans="1:9" x14ac:dyDescent="0.45">
      <c r="A14" s="2" t="s">
        <v>70</v>
      </c>
      <c r="B14" s="3" t="s">
        <v>71</v>
      </c>
      <c r="F14" s="5" t="s">
        <v>55</v>
      </c>
      <c r="G14" s="9">
        <v>1.2500000000000001E-2</v>
      </c>
    </row>
    <row r="15" spans="1:9" x14ac:dyDescent="0.45">
      <c r="A15" s="5" t="s">
        <v>72</v>
      </c>
      <c r="B15" s="5" t="s">
        <v>73</v>
      </c>
      <c r="C15" s="5" t="s">
        <v>74</v>
      </c>
      <c r="D15" s="5" t="s">
        <v>75</v>
      </c>
      <c r="F15" s="5" t="s">
        <v>50</v>
      </c>
      <c r="G15" s="9">
        <v>2.2499999999999999E-2</v>
      </c>
    </row>
    <row r="16" spans="1:9" x14ac:dyDescent="0.45">
      <c r="A16" s="5" t="s">
        <v>76</v>
      </c>
      <c r="B16" s="5" t="s">
        <v>77</v>
      </c>
      <c r="C16" s="5">
        <v>18</v>
      </c>
      <c r="D16" s="5">
        <v>25</v>
      </c>
    </row>
    <row r="17" spans="1:8" x14ac:dyDescent="0.45">
      <c r="A17" s="5" t="s">
        <v>78</v>
      </c>
      <c r="B17" s="5" t="s">
        <v>79</v>
      </c>
      <c r="C17" s="5">
        <v>25</v>
      </c>
      <c r="D17" s="5">
        <v>22</v>
      </c>
    </row>
    <row r="18" spans="1:8" x14ac:dyDescent="0.45">
      <c r="A18" s="5" t="s">
        <v>80</v>
      </c>
      <c r="B18" s="5" t="s">
        <v>81</v>
      </c>
      <c r="C18" s="5">
        <v>32</v>
      </c>
      <c r="D18" s="5">
        <v>15</v>
      </c>
    </row>
    <row r="19" spans="1:8" x14ac:dyDescent="0.45">
      <c r="A19" s="5" t="s">
        <v>82</v>
      </c>
      <c r="B19" s="5" t="s">
        <v>83</v>
      </c>
      <c r="C19" s="5">
        <v>24</v>
      </c>
      <c r="D19" s="5">
        <v>19</v>
      </c>
    </row>
    <row r="20" spans="1:8" x14ac:dyDescent="0.45">
      <c r="A20" s="5" t="s">
        <v>84</v>
      </c>
      <c r="B20" s="5" t="s">
        <v>85</v>
      </c>
      <c r="C20" s="5">
        <v>28</v>
      </c>
      <c r="D20" s="5">
        <v>27</v>
      </c>
    </row>
    <row r="21" spans="1:8" x14ac:dyDescent="0.45">
      <c r="A21" s="5" t="s">
        <v>86</v>
      </c>
      <c r="B21" s="5" t="s">
        <v>87</v>
      </c>
      <c r="C21" s="5">
        <v>16</v>
      </c>
      <c r="D21" s="5">
        <v>18</v>
      </c>
      <c r="E21" s="15" t="s">
        <v>88</v>
      </c>
      <c r="F21" s="15"/>
    </row>
    <row r="22" spans="1:8" x14ac:dyDescent="0.45">
      <c r="A22" s="5" t="s">
        <v>89</v>
      </c>
      <c r="B22" s="5" t="s">
        <v>90</v>
      </c>
      <c r="C22" s="5">
        <v>21</v>
      </c>
      <c r="D22" s="5">
        <v>20</v>
      </c>
      <c r="E22" s="16">
        <f>COUNTIFS(C16:C22,"&gt;="&amp;LARGE(C16:C22,3),D16:D22,"&gt;="&amp;LARGE(D16:D22,3))</f>
        <v>2</v>
      </c>
      <c r="F22" s="16"/>
    </row>
    <row r="24" spans="1:8" x14ac:dyDescent="0.45">
      <c r="A24" s="2" t="s">
        <v>91</v>
      </c>
      <c r="B24" s="3" t="s">
        <v>92</v>
      </c>
      <c r="F24" s="2" t="s">
        <v>93</v>
      </c>
      <c r="G24" s="3" t="s">
        <v>94</v>
      </c>
    </row>
    <row r="25" spans="1:8" x14ac:dyDescent="0.45">
      <c r="A25" s="5" t="s">
        <v>95</v>
      </c>
      <c r="B25" s="5" t="s">
        <v>96</v>
      </c>
      <c r="C25" s="5" t="s">
        <v>97</v>
      </c>
      <c r="D25" s="6" t="s">
        <v>98</v>
      </c>
      <c r="F25" s="5" t="s">
        <v>99</v>
      </c>
      <c r="G25" s="5" t="s">
        <v>100</v>
      </c>
      <c r="H25" s="5" t="s">
        <v>101</v>
      </c>
    </row>
    <row r="26" spans="1:8" x14ac:dyDescent="0.45">
      <c r="A26" s="5" t="s">
        <v>102</v>
      </c>
      <c r="B26" s="5">
        <v>1.73</v>
      </c>
      <c r="C26" s="5">
        <v>70</v>
      </c>
      <c r="D26" s="5" t="str">
        <f>IF(C26/POWER(B26,2)&lt;20,"저체중",IF(C26/POWER(B26,2)&lt;25,"정상","비만"))</f>
        <v>정상</v>
      </c>
      <c r="F26" s="5" t="s">
        <v>103</v>
      </c>
      <c r="G26" s="5" t="s">
        <v>104</v>
      </c>
      <c r="H26" s="5">
        <v>85</v>
      </c>
    </row>
    <row r="27" spans="1:8" x14ac:dyDescent="0.45">
      <c r="A27" s="5" t="s">
        <v>105</v>
      </c>
      <c r="B27" s="5">
        <v>1.68</v>
      </c>
      <c r="C27" s="5">
        <v>53</v>
      </c>
      <c r="D27" s="5" t="str">
        <f t="shared" ref="D27:D33" si="2">IF(C27/POWER(B27,2)&lt;20,"저체중",IF(C27/POWER(B27,2)&lt;25,"정상","비만"))</f>
        <v>저체중</v>
      </c>
      <c r="F27" s="5" t="s">
        <v>106</v>
      </c>
      <c r="G27" s="5" t="s">
        <v>107</v>
      </c>
      <c r="H27" s="5">
        <v>97</v>
      </c>
    </row>
    <row r="28" spans="1:8" x14ac:dyDescent="0.45">
      <c r="A28" s="5" t="s">
        <v>108</v>
      </c>
      <c r="B28" s="5">
        <v>1.86</v>
      </c>
      <c r="C28" s="5">
        <v>71</v>
      </c>
      <c r="D28" s="5" t="str">
        <f t="shared" si="2"/>
        <v>정상</v>
      </c>
      <c r="F28" s="5" t="s">
        <v>109</v>
      </c>
      <c r="G28" s="5" t="s">
        <v>110</v>
      </c>
      <c r="H28" s="5">
        <v>88</v>
      </c>
    </row>
    <row r="29" spans="1:8" x14ac:dyDescent="0.45">
      <c r="A29" s="5" t="s">
        <v>111</v>
      </c>
      <c r="B29" s="5">
        <v>1.61</v>
      </c>
      <c r="C29" s="5">
        <v>65</v>
      </c>
      <c r="D29" s="5" t="str">
        <f t="shared" si="2"/>
        <v>비만</v>
      </c>
      <c r="F29" s="5" t="s">
        <v>112</v>
      </c>
      <c r="G29" s="5" t="s">
        <v>113</v>
      </c>
      <c r="H29" s="5">
        <v>67</v>
      </c>
    </row>
    <row r="30" spans="1:8" x14ac:dyDescent="0.45">
      <c r="A30" s="5" t="s">
        <v>114</v>
      </c>
      <c r="B30" s="5">
        <v>1.75</v>
      </c>
      <c r="C30" s="5">
        <v>71</v>
      </c>
      <c r="D30" s="5" t="str">
        <f t="shared" si="2"/>
        <v>정상</v>
      </c>
      <c r="F30" s="5" t="s">
        <v>115</v>
      </c>
      <c r="G30" s="5" t="s">
        <v>107</v>
      </c>
      <c r="H30" s="5">
        <v>82</v>
      </c>
    </row>
    <row r="31" spans="1:8" x14ac:dyDescent="0.45">
      <c r="A31" s="5" t="s">
        <v>116</v>
      </c>
      <c r="B31" s="5">
        <v>1.64</v>
      </c>
      <c r="C31" s="5">
        <v>60</v>
      </c>
      <c r="D31" s="5" t="str">
        <f t="shared" si="2"/>
        <v>정상</v>
      </c>
      <c r="F31" s="5" t="s">
        <v>117</v>
      </c>
      <c r="G31" s="5" t="s">
        <v>104</v>
      </c>
      <c r="H31" s="5">
        <v>92</v>
      </c>
    </row>
    <row r="32" spans="1:8" x14ac:dyDescent="0.45">
      <c r="A32" s="5" t="s">
        <v>118</v>
      </c>
      <c r="B32" s="5">
        <v>1.57</v>
      </c>
      <c r="C32" s="5">
        <v>62</v>
      </c>
      <c r="D32" s="5" t="str">
        <f t="shared" si="2"/>
        <v>비만</v>
      </c>
    </row>
    <row r="33" spans="1:8" x14ac:dyDescent="0.45">
      <c r="A33" s="5" t="s">
        <v>119</v>
      </c>
      <c r="B33" s="5">
        <v>1.82</v>
      </c>
      <c r="C33" s="5">
        <v>65</v>
      </c>
      <c r="D33" s="5" t="str">
        <f t="shared" si="2"/>
        <v>저체중</v>
      </c>
      <c r="F33" s="5" t="s">
        <v>100</v>
      </c>
      <c r="G33" s="15" t="s">
        <v>120</v>
      </c>
      <c r="H33" s="15"/>
    </row>
    <row r="34" spans="1:8" x14ac:dyDescent="0.45">
      <c r="F34" s="5" t="s">
        <v>107</v>
      </c>
      <c r="G34" s="16">
        <f>DSUM(F25:H31,3,F33:F34)/DCOUNTA(F25:H31,1,F33:F34)</f>
        <v>89.5</v>
      </c>
      <c r="H34" s="16"/>
    </row>
  </sheetData>
  <mergeCells count="5">
    <mergeCell ref="F9:G9"/>
    <mergeCell ref="E21:F21"/>
    <mergeCell ref="E22:F22"/>
    <mergeCell ref="G33:H33"/>
    <mergeCell ref="G34:H34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3"/>
  <sheetViews>
    <sheetView topLeftCell="A12" workbookViewId="0">
      <selection activeCell="E23" sqref="E23"/>
    </sheetView>
  </sheetViews>
  <sheetFormatPr defaultRowHeight="17" outlineLevelRow="3" x14ac:dyDescent="0.45"/>
  <cols>
    <col min="2" max="2" width="11" bestFit="1" customWidth="1"/>
    <col min="3" max="3" width="10.83203125" bestFit="1" customWidth="1"/>
    <col min="5" max="5" width="12.6640625" bestFit="1" customWidth="1"/>
    <col min="6" max="6" width="10.83203125" bestFit="1" customWidth="1"/>
  </cols>
  <sheetData>
    <row r="1" spans="1:6" ht="21" x14ac:dyDescent="0.45">
      <c r="A1" s="17" t="s">
        <v>121</v>
      </c>
      <c r="B1" s="17"/>
      <c r="C1" s="17"/>
      <c r="D1" s="17"/>
      <c r="E1" s="17"/>
      <c r="F1" s="17"/>
    </row>
    <row r="3" spans="1:6" x14ac:dyDescent="0.45">
      <c r="A3" s="5" t="s">
        <v>122</v>
      </c>
      <c r="B3" s="5" t="s">
        <v>123</v>
      </c>
      <c r="C3" s="5" t="s">
        <v>124</v>
      </c>
      <c r="D3" s="5" t="s">
        <v>125</v>
      </c>
      <c r="E3" s="5" t="s">
        <v>126</v>
      </c>
      <c r="F3" s="5" t="s">
        <v>127</v>
      </c>
    </row>
    <row r="4" spans="1:6" outlineLevel="3" x14ac:dyDescent="0.45">
      <c r="A4" s="5" t="s">
        <v>128</v>
      </c>
      <c r="B4" s="5" t="s">
        <v>130</v>
      </c>
      <c r="C4" s="7">
        <v>1560000</v>
      </c>
      <c r="D4" s="5">
        <v>12</v>
      </c>
      <c r="E4" s="7">
        <v>18720000</v>
      </c>
      <c r="F4" s="7">
        <v>6552000</v>
      </c>
    </row>
    <row r="5" spans="1:6" outlineLevel="3" x14ac:dyDescent="0.45">
      <c r="A5" s="5" t="s">
        <v>132</v>
      </c>
      <c r="B5" s="5" t="s">
        <v>130</v>
      </c>
      <c r="C5" s="7">
        <v>1560000</v>
      </c>
      <c r="D5" s="5">
        <v>8</v>
      </c>
      <c r="E5" s="7">
        <v>12480000</v>
      </c>
      <c r="F5" s="7">
        <v>4368000</v>
      </c>
    </row>
    <row r="6" spans="1:6" outlineLevel="3" x14ac:dyDescent="0.45">
      <c r="A6" s="5" t="s">
        <v>133</v>
      </c>
      <c r="B6" s="5" t="s">
        <v>130</v>
      </c>
      <c r="C6" s="7">
        <v>1560000</v>
      </c>
      <c r="D6" s="5">
        <v>10</v>
      </c>
      <c r="E6" s="7">
        <v>15600000</v>
      </c>
      <c r="F6" s="7">
        <v>5460000</v>
      </c>
    </row>
    <row r="7" spans="1:6" outlineLevel="3" x14ac:dyDescent="0.45">
      <c r="A7" s="5" t="s">
        <v>134</v>
      </c>
      <c r="B7" s="5" t="s">
        <v>130</v>
      </c>
      <c r="C7" s="7">
        <v>1560000</v>
      </c>
      <c r="D7" s="5">
        <v>14</v>
      </c>
      <c r="E7" s="7">
        <v>21840000</v>
      </c>
      <c r="F7" s="7">
        <v>7643999.9999999991</v>
      </c>
    </row>
    <row r="8" spans="1:6" outlineLevel="2" x14ac:dyDescent="0.45">
      <c r="A8" s="5"/>
      <c r="B8" s="28" t="s">
        <v>236</v>
      </c>
      <c r="C8" s="7"/>
      <c r="D8" s="5"/>
      <c r="E8" s="7"/>
      <c r="F8" s="7">
        <f>SUBTOTAL(4,F4:F7)</f>
        <v>7643999.9999999991</v>
      </c>
    </row>
    <row r="9" spans="1:6" outlineLevel="1" x14ac:dyDescent="0.45">
      <c r="A9" s="5"/>
      <c r="B9" s="28" t="s">
        <v>232</v>
      </c>
      <c r="C9" s="7"/>
      <c r="D9" s="5">
        <f>SUBTOTAL(9,D4:D7)</f>
        <v>44</v>
      </c>
      <c r="E9" s="7">
        <f>SUBTOTAL(9,E4:E7)</f>
        <v>68640000</v>
      </c>
      <c r="F9" s="7"/>
    </row>
    <row r="10" spans="1:6" outlineLevel="3" x14ac:dyDescent="0.45">
      <c r="A10" s="5" t="s">
        <v>128</v>
      </c>
      <c r="B10" s="5" t="s">
        <v>129</v>
      </c>
      <c r="C10" s="7">
        <v>920000</v>
      </c>
      <c r="D10" s="5">
        <v>20</v>
      </c>
      <c r="E10" s="7">
        <v>18400000</v>
      </c>
      <c r="F10" s="7">
        <v>6440000</v>
      </c>
    </row>
    <row r="11" spans="1:6" outlineLevel="3" x14ac:dyDescent="0.45">
      <c r="A11" s="5" t="s">
        <v>132</v>
      </c>
      <c r="B11" s="5" t="s">
        <v>129</v>
      </c>
      <c r="C11" s="7">
        <v>920000</v>
      </c>
      <c r="D11" s="5">
        <v>21</v>
      </c>
      <c r="E11" s="7">
        <v>19320000</v>
      </c>
      <c r="F11" s="7">
        <v>6762000</v>
      </c>
    </row>
    <row r="12" spans="1:6" outlineLevel="3" x14ac:dyDescent="0.45">
      <c r="A12" s="5" t="s">
        <v>133</v>
      </c>
      <c r="B12" s="5" t="s">
        <v>129</v>
      </c>
      <c r="C12" s="7">
        <v>920000</v>
      </c>
      <c r="D12" s="5">
        <v>19</v>
      </c>
      <c r="E12" s="7">
        <v>17480000</v>
      </c>
      <c r="F12" s="7">
        <v>6118000</v>
      </c>
    </row>
    <row r="13" spans="1:6" outlineLevel="3" x14ac:dyDescent="0.45">
      <c r="A13" s="5" t="s">
        <v>134</v>
      </c>
      <c r="B13" s="5" t="s">
        <v>129</v>
      </c>
      <c r="C13" s="7">
        <v>920000</v>
      </c>
      <c r="D13" s="5">
        <v>24</v>
      </c>
      <c r="E13" s="7">
        <v>22080000</v>
      </c>
      <c r="F13" s="7">
        <v>7727999.9999999991</v>
      </c>
    </row>
    <row r="14" spans="1:6" outlineLevel="2" x14ac:dyDescent="0.45">
      <c r="A14" s="5"/>
      <c r="B14" s="29" t="s">
        <v>237</v>
      </c>
      <c r="C14" s="7"/>
      <c r="D14" s="5"/>
      <c r="E14" s="7"/>
      <c r="F14" s="7">
        <f>SUBTOTAL(4,F10:F13)</f>
        <v>7727999.9999999991</v>
      </c>
    </row>
    <row r="15" spans="1:6" outlineLevel="1" x14ac:dyDescent="0.45">
      <c r="A15" s="5"/>
      <c r="B15" s="29" t="s">
        <v>233</v>
      </c>
      <c r="C15" s="7"/>
      <c r="D15" s="5">
        <f>SUBTOTAL(9,D10:D13)</f>
        <v>84</v>
      </c>
      <c r="E15" s="7">
        <f>SUBTOTAL(9,E10:E13)</f>
        <v>77280000</v>
      </c>
      <c r="F15" s="7"/>
    </row>
    <row r="16" spans="1:6" outlineLevel="3" x14ac:dyDescent="0.45">
      <c r="A16" s="5" t="s">
        <v>128</v>
      </c>
      <c r="B16" s="5" t="s">
        <v>131</v>
      </c>
      <c r="C16" s="7">
        <v>1250000</v>
      </c>
      <c r="D16" s="5">
        <v>17</v>
      </c>
      <c r="E16" s="7">
        <v>21250000</v>
      </c>
      <c r="F16" s="7">
        <v>7437499.9999999991</v>
      </c>
    </row>
    <row r="17" spans="1:6" outlineLevel="3" x14ac:dyDescent="0.45">
      <c r="A17" s="5" t="s">
        <v>132</v>
      </c>
      <c r="B17" s="5" t="s">
        <v>131</v>
      </c>
      <c r="C17" s="7">
        <v>1250000</v>
      </c>
      <c r="D17" s="5">
        <v>21</v>
      </c>
      <c r="E17" s="7">
        <v>26250000</v>
      </c>
      <c r="F17" s="7">
        <v>9187500</v>
      </c>
    </row>
    <row r="18" spans="1:6" outlineLevel="3" x14ac:dyDescent="0.45">
      <c r="A18" s="5" t="s">
        <v>133</v>
      </c>
      <c r="B18" s="5" t="s">
        <v>131</v>
      </c>
      <c r="C18" s="7">
        <v>1250000</v>
      </c>
      <c r="D18" s="5">
        <v>16</v>
      </c>
      <c r="E18" s="7">
        <v>20000000</v>
      </c>
      <c r="F18" s="7">
        <v>7000000</v>
      </c>
    </row>
    <row r="19" spans="1:6" outlineLevel="3" x14ac:dyDescent="0.45">
      <c r="A19" s="5" t="s">
        <v>134</v>
      </c>
      <c r="B19" s="5" t="s">
        <v>131</v>
      </c>
      <c r="C19" s="7">
        <v>1250000</v>
      </c>
      <c r="D19" s="5">
        <v>18</v>
      </c>
      <c r="E19" s="7">
        <v>22500000</v>
      </c>
      <c r="F19" s="7">
        <v>7874999.9999999991</v>
      </c>
    </row>
    <row r="20" spans="1:6" outlineLevel="2" x14ac:dyDescent="0.45">
      <c r="A20" s="30"/>
      <c r="B20" s="32" t="s">
        <v>238</v>
      </c>
      <c r="C20" s="31"/>
      <c r="D20" s="30"/>
      <c r="E20" s="31"/>
      <c r="F20" s="31">
        <f>SUBTOTAL(4,F16:F19)</f>
        <v>9187500</v>
      </c>
    </row>
    <row r="21" spans="1:6" outlineLevel="1" x14ac:dyDescent="0.45">
      <c r="A21" s="30"/>
      <c r="B21" s="32" t="s">
        <v>234</v>
      </c>
      <c r="C21" s="31"/>
      <c r="D21" s="30">
        <f>SUBTOTAL(9,D16:D19)</f>
        <v>72</v>
      </c>
      <c r="E21" s="31">
        <f>SUBTOTAL(9,E16:E19)</f>
        <v>90000000</v>
      </c>
      <c r="F21" s="31"/>
    </row>
    <row r="22" spans="1:6" x14ac:dyDescent="0.45">
      <c r="A22" s="30"/>
      <c r="B22" s="32" t="s">
        <v>239</v>
      </c>
      <c r="C22" s="31"/>
      <c r="D22" s="30"/>
      <c r="E22" s="31"/>
      <c r="F22" s="31">
        <f>SUBTOTAL(4,F4:F19)</f>
        <v>9187500</v>
      </c>
    </row>
    <row r="23" spans="1:6" x14ac:dyDescent="0.45">
      <c r="A23" s="30"/>
      <c r="B23" s="32" t="s">
        <v>235</v>
      </c>
      <c r="C23" s="31"/>
      <c r="D23" s="30">
        <f>SUBTOTAL(9,D4:D19)</f>
        <v>200</v>
      </c>
      <c r="E23" s="31">
        <f>SUBTOTAL(9,E4:E19)</f>
        <v>235920000</v>
      </c>
      <c r="F23" s="31"/>
    </row>
  </sheetData>
  <sortState xmlns:xlrd2="http://schemas.microsoft.com/office/spreadsheetml/2017/richdata2" ref="A4:F19">
    <sortCondition ref="B4:B19"/>
  </sortState>
  <dataConsolidate/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5"/>
  <sheetViews>
    <sheetView workbookViewId="0">
      <selection activeCell="E8" sqref="E8"/>
    </sheetView>
  </sheetViews>
  <sheetFormatPr defaultRowHeight="17" x14ac:dyDescent="0.45"/>
  <cols>
    <col min="2" max="2" width="10.83203125" bestFit="1" customWidth="1"/>
    <col min="3" max="3" width="13" bestFit="1" customWidth="1"/>
    <col min="4" max="4" width="10.83203125" bestFit="1" customWidth="1"/>
    <col min="5" max="6" width="13" bestFit="1" customWidth="1"/>
  </cols>
  <sheetData>
    <row r="1" spans="1:6" ht="21" x14ac:dyDescent="0.45">
      <c r="A1" s="17" t="s">
        <v>135</v>
      </c>
      <c r="B1" s="17"/>
      <c r="C1" s="17"/>
      <c r="D1" s="17"/>
      <c r="E1" s="17"/>
      <c r="F1" s="17"/>
    </row>
    <row r="3" spans="1:6" x14ac:dyDescent="0.45">
      <c r="A3" s="5" t="s">
        <v>136</v>
      </c>
      <c r="B3" s="5" t="s">
        <v>137</v>
      </c>
      <c r="C3" s="5" t="s">
        <v>138</v>
      </c>
      <c r="D3" s="5" t="s">
        <v>139</v>
      </c>
      <c r="E3" s="5" t="s">
        <v>140</v>
      </c>
      <c r="F3" s="5" t="s">
        <v>141</v>
      </c>
    </row>
    <row r="4" spans="1:6" x14ac:dyDescent="0.45">
      <c r="A4" s="5" t="s">
        <v>144</v>
      </c>
      <c r="B4" s="7">
        <v>480000</v>
      </c>
      <c r="C4" s="7">
        <v>8640000</v>
      </c>
      <c r="D4" s="7">
        <v>630000</v>
      </c>
      <c r="E4" s="7">
        <v>94500000</v>
      </c>
      <c r="F4" s="11">
        <v>103140000</v>
      </c>
    </row>
    <row r="5" spans="1:6" x14ac:dyDescent="0.45">
      <c r="A5" s="5" t="s">
        <v>145</v>
      </c>
      <c r="B5" s="7">
        <v>360000</v>
      </c>
      <c r="C5" s="7">
        <v>5184000</v>
      </c>
      <c r="D5" s="7">
        <v>480000</v>
      </c>
      <c r="E5" s="7">
        <v>57600000</v>
      </c>
      <c r="F5" s="11">
        <v>62784000</v>
      </c>
    </row>
    <row r="6" spans="1:6" x14ac:dyDescent="0.45">
      <c r="A6" s="5" t="s">
        <v>145</v>
      </c>
      <c r="B6" s="7">
        <v>500000</v>
      </c>
      <c r="C6" s="7">
        <v>7200000</v>
      </c>
      <c r="D6" s="7">
        <v>660000</v>
      </c>
      <c r="E6" s="7">
        <v>79200000</v>
      </c>
      <c r="F6" s="7">
        <v>86400000</v>
      </c>
    </row>
    <row r="7" spans="1:6" x14ac:dyDescent="0.45">
      <c r="A7" s="5" t="s">
        <v>145</v>
      </c>
      <c r="B7" s="7">
        <v>520000</v>
      </c>
      <c r="C7" s="7">
        <v>8112000</v>
      </c>
      <c r="D7" s="7">
        <v>690000</v>
      </c>
      <c r="E7" s="7">
        <v>89700000</v>
      </c>
      <c r="F7" s="7">
        <v>97812000</v>
      </c>
    </row>
    <row r="8" spans="1:6" x14ac:dyDescent="0.45">
      <c r="A8" s="5" t="s">
        <v>143</v>
      </c>
      <c r="B8" s="7">
        <v>1100000</v>
      </c>
      <c r="C8" s="7">
        <v>11880000</v>
      </c>
      <c r="D8" s="7">
        <v>1450000</v>
      </c>
      <c r="E8" s="7">
        <v>130500000</v>
      </c>
      <c r="F8" s="11">
        <v>142380000</v>
      </c>
    </row>
    <row r="9" spans="1:6" x14ac:dyDescent="0.45">
      <c r="A9" s="5" t="s">
        <v>143</v>
      </c>
      <c r="B9" s="7">
        <v>1200000</v>
      </c>
      <c r="C9" s="7">
        <v>15840000</v>
      </c>
      <c r="D9" s="7">
        <v>1580000</v>
      </c>
      <c r="E9" s="7">
        <v>173800000</v>
      </c>
      <c r="F9" s="11">
        <v>189640000</v>
      </c>
    </row>
    <row r="10" spans="1:6" x14ac:dyDescent="0.45">
      <c r="A10" s="5" t="s">
        <v>142</v>
      </c>
      <c r="B10" s="7">
        <v>1150000</v>
      </c>
      <c r="C10" s="7">
        <v>13800000</v>
      </c>
      <c r="D10" s="7">
        <v>1520000</v>
      </c>
      <c r="E10" s="7">
        <v>152000000</v>
      </c>
      <c r="F10" s="7">
        <v>165800000</v>
      </c>
    </row>
    <row r="11" spans="1:6" x14ac:dyDescent="0.45">
      <c r="A11" s="5" t="s">
        <v>143</v>
      </c>
      <c r="B11" s="7">
        <v>1180000</v>
      </c>
      <c r="C11" s="7">
        <v>11328000</v>
      </c>
      <c r="D11" s="7">
        <v>1560000</v>
      </c>
      <c r="E11" s="7">
        <v>124800000</v>
      </c>
      <c r="F11" s="7">
        <v>136128000</v>
      </c>
    </row>
    <row r="12" spans="1:6" x14ac:dyDescent="0.45">
      <c r="A12" s="5" t="s">
        <v>147</v>
      </c>
      <c r="B12" s="7">
        <v>360000</v>
      </c>
      <c r="C12" s="7">
        <v>4320000</v>
      </c>
      <c r="D12" s="7">
        <v>480000</v>
      </c>
      <c r="E12" s="7">
        <v>48000000</v>
      </c>
      <c r="F12" s="11">
        <v>52320000</v>
      </c>
    </row>
    <row r="13" spans="1:6" x14ac:dyDescent="0.45">
      <c r="A13" s="5" t="s">
        <v>147</v>
      </c>
      <c r="B13" s="7">
        <v>350000</v>
      </c>
      <c r="C13" s="7">
        <v>3360000</v>
      </c>
      <c r="D13" s="7">
        <v>460000</v>
      </c>
      <c r="E13" s="7">
        <v>36800000</v>
      </c>
      <c r="F13" s="11">
        <v>40160000</v>
      </c>
    </row>
    <row r="14" spans="1:6" x14ac:dyDescent="0.45">
      <c r="A14" s="5" t="s">
        <v>147</v>
      </c>
      <c r="B14" s="7">
        <v>400000</v>
      </c>
      <c r="C14" s="7">
        <v>4320000</v>
      </c>
      <c r="D14" s="7">
        <v>530000</v>
      </c>
      <c r="E14" s="7">
        <v>47700000</v>
      </c>
      <c r="F14" s="7">
        <v>52020000</v>
      </c>
    </row>
    <row r="15" spans="1:6" x14ac:dyDescent="0.45">
      <c r="A15" s="5" t="s">
        <v>146</v>
      </c>
      <c r="B15" s="7">
        <v>320000</v>
      </c>
      <c r="C15" s="7">
        <v>3072000</v>
      </c>
      <c r="D15" s="7">
        <v>420000</v>
      </c>
      <c r="E15" s="7">
        <v>33600000</v>
      </c>
      <c r="F15" s="7">
        <v>36672000</v>
      </c>
    </row>
  </sheetData>
  <sortState xmlns:xlrd2="http://schemas.microsoft.com/office/spreadsheetml/2017/richdata2" ref="A4:F15">
    <sortCondition ref="A4:A15" customList="스마트폰,TV,테블릿"/>
    <sortCondition sortBy="cellColor" ref="F4:F15" dxfId="0"/>
  </sortState>
  <mergeCells count="1">
    <mergeCell ref="A1:F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0"/>
  <sheetViews>
    <sheetView workbookViewId="0">
      <selection activeCell="G12" sqref="G12"/>
    </sheetView>
  </sheetViews>
  <sheetFormatPr defaultRowHeight="17" x14ac:dyDescent="0.45"/>
  <cols>
    <col min="1" max="1" width="13" bestFit="1" customWidth="1"/>
  </cols>
  <sheetData>
    <row r="1" spans="1:6" ht="21" x14ac:dyDescent="0.45">
      <c r="A1" s="17" t="s">
        <v>148</v>
      </c>
      <c r="B1" s="17"/>
      <c r="C1" s="17"/>
      <c r="D1" s="17"/>
      <c r="E1" s="17"/>
      <c r="F1" s="17"/>
    </row>
    <row r="2" spans="1:6" x14ac:dyDescent="0.45">
      <c r="F2" t="s">
        <v>149</v>
      </c>
    </row>
    <row r="3" spans="1:6" x14ac:dyDescent="0.45">
      <c r="A3" s="33" t="s">
        <v>150</v>
      </c>
      <c r="B3" s="33" t="s">
        <v>151</v>
      </c>
      <c r="C3" s="33" t="s">
        <v>152</v>
      </c>
      <c r="D3" s="33" t="s">
        <v>153</v>
      </c>
      <c r="E3" s="33" t="s">
        <v>154</v>
      </c>
      <c r="F3" s="33" t="s">
        <v>155</v>
      </c>
    </row>
    <row r="4" spans="1:6" x14ac:dyDescent="0.45">
      <c r="A4" s="5" t="s">
        <v>156</v>
      </c>
      <c r="B4" s="5">
        <v>21.8</v>
      </c>
      <c r="C4" s="5">
        <v>22.9</v>
      </c>
      <c r="D4" s="5">
        <v>23.2</v>
      </c>
      <c r="E4" s="5">
        <v>23.8</v>
      </c>
      <c r="F4" s="12">
        <f>AVERAGE(B4:E4)</f>
        <v>22.925000000000001</v>
      </c>
    </row>
    <row r="5" spans="1:6" x14ac:dyDescent="0.45">
      <c r="A5" s="5" t="s">
        <v>157</v>
      </c>
      <c r="B5" s="5">
        <v>12.4</v>
      </c>
      <c r="C5" s="5">
        <v>11.9</v>
      </c>
      <c r="D5" s="5">
        <v>12.8</v>
      </c>
      <c r="E5" s="5">
        <v>13.2</v>
      </c>
      <c r="F5" s="12">
        <f t="shared" ref="F5:F10" si="0">AVERAGE(B5:E5)</f>
        <v>12.574999999999999</v>
      </c>
    </row>
    <row r="6" spans="1:6" x14ac:dyDescent="0.45">
      <c r="A6" s="5" t="s">
        <v>158</v>
      </c>
      <c r="B6" s="5">
        <v>8.9</v>
      </c>
      <c r="C6" s="5">
        <v>9.6999999999999993</v>
      </c>
      <c r="D6" s="5">
        <v>10.3</v>
      </c>
      <c r="E6" s="5">
        <v>10.1</v>
      </c>
      <c r="F6" s="12">
        <f t="shared" si="0"/>
        <v>9.75</v>
      </c>
    </row>
    <row r="7" spans="1:6" x14ac:dyDescent="0.45">
      <c r="A7" s="5" t="s">
        <v>159</v>
      </c>
      <c r="B7" s="5">
        <v>6.8</v>
      </c>
      <c r="C7" s="5">
        <v>6.1</v>
      </c>
      <c r="D7" s="5">
        <v>5.9</v>
      </c>
      <c r="E7" s="5">
        <v>6.4</v>
      </c>
      <c r="F7" s="12">
        <f t="shared" si="0"/>
        <v>6.2999999999999989</v>
      </c>
    </row>
    <row r="8" spans="1:6" x14ac:dyDescent="0.45">
      <c r="A8" s="5" t="s">
        <v>160</v>
      </c>
      <c r="B8" s="5">
        <v>13.5</v>
      </c>
      <c r="C8" s="5">
        <v>14.2</v>
      </c>
      <c r="D8" s="5">
        <v>13.8</v>
      </c>
      <c r="E8" s="5">
        <v>13.2</v>
      </c>
      <c r="F8" s="12">
        <f t="shared" si="0"/>
        <v>13.675000000000001</v>
      </c>
    </row>
    <row r="9" spans="1:6" x14ac:dyDescent="0.45">
      <c r="A9" s="5" t="s">
        <v>161</v>
      </c>
      <c r="B9" s="5">
        <v>20.100000000000001</v>
      </c>
      <c r="C9" s="5">
        <v>20.8</v>
      </c>
      <c r="D9" s="5">
        <v>22.1</v>
      </c>
      <c r="E9" s="5">
        <v>21.3</v>
      </c>
      <c r="F9" s="12">
        <f t="shared" si="0"/>
        <v>21.075000000000003</v>
      </c>
    </row>
    <row r="10" spans="1:6" x14ac:dyDescent="0.45">
      <c r="A10" s="5" t="s">
        <v>162</v>
      </c>
      <c r="B10" s="5">
        <v>16.5</v>
      </c>
      <c r="C10" s="5">
        <v>16.100000000000001</v>
      </c>
      <c r="D10" s="5">
        <v>15.7</v>
      </c>
      <c r="E10" s="5">
        <v>16.3</v>
      </c>
      <c r="F10" s="12">
        <f t="shared" si="0"/>
        <v>16.149999999999999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4" r:id="rId3" name="Button 2">
              <controlPr defaultSize="0" print="0" autoFill="0" autoPict="0" macro="[0]!평균">
                <anchor moveWithCells="1" sizeWithCells="1">
                  <from>
                    <xdr:col>1</xdr:col>
                    <xdr:colOff>0</xdr:colOff>
                    <xdr:row>11</xdr:row>
                    <xdr:rowOff>0</xdr:rowOff>
                  </from>
                  <to>
                    <xdr:col>3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8"/>
  <sheetViews>
    <sheetView tabSelected="1" workbookViewId="0">
      <selection activeCell="J20" sqref="J20"/>
    </sheetView>
  </sheetViews>
  <sheetFormatPr defaultRowHeight="17" x14ac:dyDescent="0.45"/>
  <sheetData>
    <row r="1" spans="1:7" ht="21" x14ac:dyDescent="0.45">
      <c r="A1" s="17" t="s">
        <v>163</v>
      </c>
      <c r="B1" s="17"/>
      <c r="C1" s="17"/>
      <c r="D1" s="17"/>
      <c r="E1" s="17"/>
      <c r="F1" s="17"/>
      <c r="G1" s="17"/>
    </row>
    <row r="3" spans="1:7" x14ac:dyDescent="0.45">
      <c r="A3" s="5" t="s">
        <v>164</v>
      </c>
      <c r="B3" s="5" t="s">
        <v>53</v>
      </c>
      <c r="C3" s="5" t="s">
        <v>34</v>
      </c>
      <c r="D3" s="5" t="s">
        <v>44</v>
      </c>
      <c r="E3" s="5" t="s">
        <v>165</v>
      </c>
      <c r="F3" s="5" t="s">
        <v>166</v>
      </c>
      <c r="G3" s="5" t="s">
        <v>167</v>
      </c>
    </row>
    <row r="4" spans="1:7" x14ac:dyDescent="0.45">
      <c r="A4" s="5" t="s">
        <v>168</v>
      </c>
      <c r="B4" s="13">
        <v>215</v>
      </c>
      <c r="C4" s="13">
        <v>223</v>
      </c>
      <c r="D4" s="13">
        <v>118</v>
      </c>
      <c r="E4" s="13">
        <v>368</v>
      </c>
      <c r="F4" s="13">
        <v>173</v>
      </c>
      <c r="G4" s="13">
        <f>AVERAGE(B4:F4)</f>
        <v>219.4</v>
      </c>
    </row>
    <row r="5" spans="1:7" x14ac:dyDescent="0.45">
      <c r="A5" s="5" t="s">
        <v>169</v>
      </c>
      <c r="B5" s="13">
        <v>599</v>
      </c>
      <c r="C5" s="13">
        <v>387</v>
      </c>
      <c r="D5" s="13">
        <v>609</v>
      </c>
      <c r="E5" s="13">
        <v>586</v>
      </c>
      <c r="F5" s="13">
        <v>493</v>
      </c>
      <c r="G5" s="13">
        <f t="shared" ref="G5:G7" si="0">AVERAGE(B5:F5)</f>
        <v>534.79999999999995</v>
      </c>
    </row>
    <row r="6" spans="1:7" x14ac:dyDescent="0.45">
      <c r="A6" s="5" t="s">
        <v>170</v>
      </c>
      <c r="B6" s="13">
        <v>293</v>
      </c>
      <c r="C6" s="13">
        <v>247</v>
      </c>
      <c r="D6" s="13">
        <v>172</v>
      </c>
      <c r="E6" s="13">
        <v>351</v>
      </c>
      <c r="F6" s="13">
        <v>448</v>
      </c>
      <c r="G6" s="13">
        <f t="shared" si="0"/>
        <v>302.2</v>
      </c>
    </row>
    <row r="7" spans="1:7" x14ac:dyDescent="0.45">
      <c r="A7" s="5" t="s">
        <v>171</v>
      </c>
      <c r="B7" s="13">
        <v>121</v>
      </c>
      <c r="C7" s="13">
        <v>104</v>
      </c>
      <c r="D7" s="13">
        <v>119</v>
      </c>
      <c r="E7" s="13">
        <v>132</v>
      </c>
      <c r="F7" s="13">
        <v>168</v>
      </c>
      <c r="G7" s="13">
        <f t="shared" si="0"/>
        <v>128.80000000000001</v>
      </c>
    </row>
    <row r="8" spans="1:7" x14ac:dyDescent="0.45">
      <c r="A8" s="5" t="s">
        <v>172</v>
      </c>
      <c r="B8" s="13">
        <f>AVERAGE(B4:B7)</f>
        <v>307</v>
      </c>
      <c r="C8" s="13">
        <f t="shared" ref="C8:G8" si="1">AVERAGE(C4:C7)</f>
        <v>240.25</v>
      </c>
      <c r="D8" s="13">
        <f t="shared" si="1"/>
        <v>254.5</v>
      </c>
      <c r="E8" s="13">
        <f t="shared" si="1"/>
        <v>359.25</v>
      </c>
      <c r="F8" s="13">
        <f t="shared" si="1"/>
        <v>320.5</v>
      </c>
      <c r="G8" s="13">
        <f t="shared" si="1"/>
        <v>296.29999999999995</v>
      </c>
    </row>
  </sheetData>
  <mergeCells count="1">
    <mergeCell ref="A1:G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강 서영</cp:lastModifiedBy>
  <dcterms:created xsi:type="dcterms:W3CDTF">2023-04-25T07:48:59Z</dcterms:created>
  <dcterms:modified xsi:type="dcterms:W3CDTF">2024-07-29T03:11:28Z</dcterms:modified>
</cp:coreProperties>
</file>