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-pc\Desktop\컴활 2급 실기\2022년 컴활2급실기 기출문제\2. 22년 컴활2급_상시02\"/>
    </mc:Choice>
  </mc:AlternateContent>
  <bookViews>
    <workbookView xWindow="0" yWindow="0" windowWidth="28800" windowHeight="12435" activeTab="4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합계">'기본작업-2'!$C$4:$H$4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4" l="1"/>
  <c r="I21" i="4"/>
  <c r="I22" i="4"/>
  <c r="I23" i="4"/>
  <c r="I24" i="4"/>
  <c r="I25" i="4"/>
  <c r="I26" i="4"/>
  <c r="I19" i="4"/>
  <c r="D15" i="4"/>
  <c r="D16" i="4"/>
  <c r="D17" i="4"/>
  <c r="D18" i="4"/>
  <c r="D14" i="4"/>
  <c r="H13" i="4" l="1"/>
  <c r="D10" i="4"/>
  <c r="E5" i="8"/>
  <c r="E6" i="8"/>
  <c r="E7" i="8"/>
  <c r="E8" i="8"/>
  <c r="E9" i="8"/>
  <c r="E10" i="8"/>
  <c r="E11" i="8"/>
  <c r="E4" i="8"/>
  <c r="F26" i="5"/>
  <c r="F24" i="5"/>
  <c r="F20" i="5"/>
  <c r="F16" i="5"/>
  <c r="F11" i="5"/>
  <c r="F6" i="5"/>
  <c r="E27" i="5"/>
  <c r="D27" i="5"/>
  <c r="E25" i="5"/>
  <c r="D25" i="5"/>
  <c r="E21" i="5"/>
  <c r="D21" i="5"/>
  <c r="E17" i="5"/>
  <c r="D17" i="5"/>
  <c r="E12" i="5"/>
  <c r="D12" i="5"/>
  <c r="E7" i="5"/>
  <c r="D7" i="5"/>
  <c r="F8" i="5" l="1"/>
  <c r="F22" i="5"/>
  <c r="F14" i="5"/>
  <c r="F4" i="5"/>
  <c r="F18" i="5"/>
  <c r="F9" i="5"/>
  <c r="F23" i="5"/>
  <c r="F15" i="5"/>
  <c r="F5" i="5"/>
  <c r="F19" i="5"/>
  <c r="F10" i="5"/>
  <c r="F13" i="5"/>
  <c r="J4" i="4" l="1"/>
  <c r="J5" i="4"/>
  <c r="J6" i="4"/>
  <c r="J7" i="4"/>
  <c r="J8" i="4"/>
  <c r="J9" i="4"/>
  <c r="J10" i="4"/>
  <c r="J3" i="4"/>
  <c r="C4" i="3"/>
  <c r="C5" i="3"/>
  <c r="C6" i="3"/>
  <c r="C7" i="3"/>
  <c r="C8" i="3"/>
  <c r="C9" i="3"/>
  <c r="C10" i="3"/>
  <c r="C11" i="3"/>
  <c r="C12" i="3"/>
  <c r="C13" i="3"/>
  <c r="D4" i="2" l="1"/>
  <c r="E4" i="2"/>
  <c r="F4" i="2"/>
  <c r="G4" i="2"/>
  <c r="H4" i="2"/>
  <c r="C4" i="2"/>
</calcChain>
</file>

<file path=xl/sharedStrings.xml><?xml version="1.0" encoding="utf-8"?>
<sst xmlns="http://schemas.openxmlformats.org/spreadsheetml/2006/main" count="291" uniqueCount="238">
  <si>
    <t>한국프로농구(KBL) 순위</t>
    <phoneticPr fontId="1" type="noConversion"/>
  </si>
  <si>
    <t>지역</t>
    <phoneticPr fontId="1" type="noConversion"/>
  </si>
  <si>
    <t>서울</t>
    <phoneticPr fontId="1" type="noConversion"/>
  </si>
  <si>
    <t>합계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</si>
  <si>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</si>
  <si>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</si>
  <si>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</si>
  <si>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</si>
  <si>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</si>
  <si>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</si>
  <si>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경기</t>
    <phoneticPr fontId="1" type="noConversion"/>
  </si>
  <si>
    <t>인천</t>
    <phoneticPr fontId="1" type="noConversion"/>
  </si>
  <si>
    <t>마포구</t>
    <phoneticPr fontId="1" type="noConversion"/>
  </si>
  <si>
    <t>관악구</t>
    <phoneticPr fontId="1" type="noConversion"/>
  </si>
  <si>
    <t>성북구</t>
    <phoneticPr fontId="1" type="noConversion"/>
  </si>
  <si>
    <t>수원시</t>
    <phoneticPr fontId="1" type="noConversion"/>
  </si>
  <si>
    <t>이천시</t>
    <phoneticPr fontId="1" type="noConversion"/>
  </si>
  <si>
    <t>안산시</t>
    <phoneticPr fontId="1" type="noConversion"/>
  </si>
  <si>
    <t>연수구</t>
    <phoneticPr fontId="1" type="noConversion"/>
  </si>
  <si>
    <t>부평구</t>
    <phoneticPr fontId="1" type="noConversion"/>
  </si>
  <si>
    <t>계양구</t>
    <phoneticPr fontId="1" type="noConversion"/>
  </si>
  <si>
    <t>수도권 전반기 화재 발생 건수</t>
    <phoneticPr fontId="1" type="noConversion"/>
  </si>
  <si>
    <t>상공우유 판매 실적표</t>
    <phoneticPr fontId="1" type="noConversion"/>
  </si>
  <si>
    <t>제품명</t>
    <phoneticPr fontId="1" type="noConversion"/>
  </si>
  <si>
    <t>2017년</t>
    <phoneticPr fontId="1" type="noConversion"/>
  </si>
  <si>
    <t>2018년</t>
  </si>
  <si>
    <t>2019년</t>
  </si>
  <si>
    <t>2020년</t>
  </si>
  <si>
    <t>난100%</t>
    <phoneticPr fontId="1" type="noConversion"/>
  </si>
  <si>
    <t>저지장우유</t>
    <phoneticPr fontId="1" type="noConversion"/>
  </si>
  <si>
    <t>고단백우유</t>
    <phoneticPr fontId="1" type="noConversion"/>
  </si>
  <si>
    <t>멸균우유</t>
    <phoneticPr fontId="1" type="noConversion"/>
  </si>
  <si>
    <t>천사목장</t>
    <phoneticPr fontId="1" type="noConversion"/>
  </si>
  <si>
    <t>맛있는우유</t>
    <phoneticPr fontId="1" type="noConversion"/>
  </si>
  <si>
    <t>바나나우유</t>
    <phoneticPr fontId="1" type="noConversion"/>
  </si>
  <si>
    <t>초코우유</t>
    <phoneticPr fontId="1" type="noConversion"/>
  </si>
  <si>
    <t>딸기우유</t>
    <phoneticPr fontId="1" type="noConversion"/>
  </si>
  <si>
    <t>바른우유</t>
    <phoneticPr fontId="1" type="noConversion"/>
  </si>
  <si>
    <t>[표1]</t>
    <phoneticPr fontId="1" type="noConversion"/>
  </si>
  <si>
    <t>참가번호</t>
    <phoneticPr fontId="1" type="noConversion"/>
  </si>
  <si>
    <t>이름</t>
    <phoneticPr fontId="1" type="noConversion"/>
  </si>
  <si>
    <t>출신지역</t>
    <phoneticPr fontId="1" type="noConversion"/>
  </si>
  <si>
    <t>평가점수</t>
    <phoneticPr fontId="1" type="noConversion"/>
  </si>
  <si>
    <t>P00001</t>
    <phoneticPr fontId="1" type="noConversion"/>
  </si>
  <si>
    <t>P00002</t>
  </si>
  <si>
    <t>P00003</t>
  </si>
  <si>
    <t>P00004</t>
  </si>
  <si>
    <t>P00005</t>
  </si>
  <si>
    <t>P00006</t>
  </si>
  <si>
    <t>P00007</t>
  </si>
  <si>
    <t>서울</t>
    <phoneticPr fontId="1" type="noConversion"/>
  </si>
  <si>
    <t>서울</t>
    <phoneticPr fontId="1" type="noConversion"/>
  </si>
  <si>
    <t>부산</t>
    <phoneticPr fontId="1" type="noConversion"/>
  </si>
  <si>
    <t>부산</t>
    <phoneticPr fontId="1" type="noConversion"/>
  </si>
  <si>
    <t>인천</t>
    <phoneticPr fontId="1" type="noConversion"/>
  </si>
  <si>
    <t>광주</t>
    <phoneticPr fontId="1" type="noConversion"/>
  </si>
  <si>
    <t>출신지역이 서울인 학생수</t>
    <phoneticPr fontId="1" type="noConversion"/>
  </si>
  <si>
    <t>유서연</t>
    <phoneticPr fontId="1" type="noConversion"/>
  </si>
  <si>
    <t>안혜진</t>
    <phoneticPr fontId="1" type="noConversion"/>
  </si>
  <si>
    <t>정병우</t>
    <phoneticPr fontId="1" type="noConversion"/>
  </si>
  <si>
    <t>한지민</t>
    <phoneticPr fontId="1" type="noConversion"/>
  </si>
  <si>
    <t>강준호</t>
    <phoneticPr fontId="1" type="noConversion"/>
  </si>
  <si>
    <t>한지은</t>
    <phoneticPr fontId="1" type="noConversion"/>
  </si>
  <si>
    <t>최방원</t>
    <phoneticPr fontId="1" type="noConversion"/>
  </si>
  <si>
    <t>수학경시대회 결과</t>
    <phoneticPr fontId="1" type="noConversion"/>
  </si>
  <si>
    <t>[표2]</t>
    <phoneticPr fontId="1" type="noConversion"/>
  </si>
  <si>
    <t>도서판매현황</t>
    <phoneticPr fontId="1" type="noConversion"/>
  </si>
  <si>
    <t>서점</t>
    <phoneticPr fontId="1" type="noConversion"/>
  </si>
  <si>
    <t>도서</t>
    <phoneticPr fontId="1" type="noConversion"/>
  </si>
  <si>
    <t>상반기</t>
    <phoneticPr fontId="1" type="noConversion"/>
  </si>
  <si>
    <t>하반기</t>
    <phoneticPr fontId="1" type="noConversion"/>
  </si>
  <si>
    <t>SF</t>
    <phoneticPr fontId="1" type="noConversion"/>
  </si>
  <si>
    <t>소설</t>
    <phoneticPr fontId="1" type="noConversion"/>
  </si>
  <si>
    <t>소설</t>
    <phoneticPr fontId="1" type="noConversion"/>
  </si>
  <si>
    <t>로맨스</t>
    <phoneticPr fontId="1" type="noConversion"/>
  </si>
  <si>
    <t>합계</t>
    <phoneticPr fontId="1" type="noConversion"/>
  </si>
  <si>
    <t>책크인</t>
    <phoneticPr fontId="1" type="noConversion"/>
  </si>
  <si>
    <t>낮의서점</t>
    <phoneticPr fontId="1" type="noConversion"/>
  </si>
  <si>
    <t>소설 최대값-최소값 차이</t>
    <phoneticPr fontId="1" type="noConversion"/>
  </si>
  <si>
    <t>[표3]</t>
    <phoneticPr fontId="1" type="noConversion"/>
  </si>
  <si>
    <t>대출상품</t>
    <phoneticPr fontId="1" type="noConversion"/>
  </si>
  <si>
    <t>고객명</t>
    <phoneticPr fontId="1" type="noConversion"/>
  </si>
  <si>
    <t>대출금액</t>
    <phoneticPr fontId="1" type="noConversion"/>
  </si>
  <si>
    <t>이자</t>
    <phoneticPr fontId="1" type="noConversion"/>
  </si>
  <si>
    <t>이자율</t>
    <phoneticPr fontId="1" type="noConversion"/>
  </si>
  <si>
    <t>출산</t>
    <phoneticPr fontId="1" type="noConversion"/>
  </si>
  <si>
    <t>결혼자금</t>
    <phoneticPr fontId="1" type="noConversion"/>
  </si>
  <si>
    <t>주택마련</t>
    <phoneticPr fontId="1" type="noConversion"/>
  </si>
  <si>
    <t>학자금</t>
    <phoneticPr fontId="1" type="noConversion"/>
  </si>
  <si>
    <t>예금</t>
    <phoneticPr fontId="1" type="noConversion"/>
  </si>
  <si>
    <t>결혼자금</t>
    <phoneticPr fontId="1" type="noConversion"/>
  </si>
  <si>
    <t>주택마련</t>
    <phoneticPr fontId="1" type="noConversion"/>
  </si>
  <si>
    <t>출산</t>
    <phoneticPr fontId="1" type="noConversion"/>
  </si>
  <si>
    <t>예금</t>
    <phoneticPr fontId="1" type="noConversion"/>
  </si>
  <si>
    <t>학자금</t>
    <phoneticPr fontId="1" type="noConversion"/>
  </si>
  <si>
    <t>박혜경</t>
    <phoneticPr fontId="1" type="noConversion"/>
  </si>
  <si>
    <t>조세웅</t>
    <phoneticPr fontId="1" type="noConversion"/>
  </si>
  <si>
    <t>김연중</t>
    <phoneticPr fontId="1" type="noConversion"/>
  </si>
  <si>
    <t>이민호</t>
    <phoneticPr fontId="1" type="noConversion"/>
  </si>
  <si>
    <t>황미경</t>
    <phoneticPr fontId="1" type="noConversion"/>
  </si>
  <si>
    <t>상공은행 대출현황</t>
    <phoneticPr fontId="1" type="noConversion"/>
  </si>
  <si>
    <t>(단위:만원)</t>
    <phoneticPr fontId="1" type="noConversion"/>
  </si>
  <si>
    <t>&lt;이자율표&gt;</t>
    <phoneticPr fontId="1" type="noConversion"/>
  </si>
  <si>
    <t>[표4]</t>
    <phoneticPr fontId="1" type="noConversion"/>
  </si>
  <si>
    <t>높이뛰기 기록(cm)</t>
  </si>
  <si>
    <t>참가번호</t>
    <phoneticPr fontId="1" type="noConversion"/>
  </si>
  <si>
    <t>선수명</t>
    <phoneticPr fontId="1" type="noConversion"/>
  </si>
  <si>
    <t>기록</t>
    <phoneticPr fontId="1" type="noConversion"/>
  </si>
  <si>
    <t>수상</t>
    <phoneticPr fontId="1" type="noConversion"/>
  </si>
  <si>
    <t>유광현</t>
    <phoneticPr fontId="1" type="noConversion"/>
  </si>
  <si>
    <t>김현진</t>
    <phoneticPr fontId="1" type="noConversion"/>
  </si>
  <si>
    <t>이의조</t>
    <phoneticPr fontId="1" type="noConversion"/>
  </si>
  <si>
    <t>이경민</t>
    <phoneticPr fontId="1" type="noConversion"/>
  </si>
  <si>
    <t>고회식</t>
    <phoneticPr fontId="1" type="noConversion"/>
  </si>
  <si>
    <t>김준용</t>
    <phoneticPr fontId="1" type="noConversion"/>
  </si>
  <si>
    <t>이상식</t>
    <phoneticPr fontId="1" type="noConversion"/>
  </si>
  <si>
    <t>손지혁</t>
    <phoneticPr fontId="1" type="noConversion"/>
  </si>
  <si>
    <t>[표5]</t>
    <phoneticPr fontId="1" type="noConversion"/>
  </si>
  <si>
    <t>AUD</t>
    <phoneticPr fontId="1" type="noConversion"/>
  </si>
  <si>
    <t>환율</t>
    <phoneticPr fontId="1" type="noConversion"/>
  </si>
  <si>
    <t>통화명</t>
    <phoneticPr fontId="1" type="noConversion"/>
  </si>
  <si>
    <t>USD</t>
    <phoneticPr fontId="1" type="noConversion"/>
  </si>
  <si>
    <t>GBP</t>
    <phoneticPr fontId="1" type="noConversion"/>
  </si>
  <si>
    <t>JPY</t>
    <phoneticPr fontId="1" type="noConversion"/>
  </si>
  <si>
    <t>CNY</t>
    <phoneticPr fontId="1" type="noConversion"/>
  </si>
  <si>
    <t>국가별 환율</t>
    <phoneticPr fontId="1" type="noConversion"/>
  </si>
  <si>
    <t>환율</t>
    <phoneticPr fontId="1" type="noConversion"/>
  </si>
  <si>
    <t>노란책방</t>
    <phoneticPr fontId="1" type="noConversion"/>
  </si>
  <si>
    <t>북스토리</t>
    <phoneticPr fontId="1" type="noConversion"/>
  </si>
  <si>
    <t>우리문고</t>
    <phoneticPr fontId="1" type="noConversion"/>
  </si>
  <si>
    <t>국민서점</t>
    <phoneticPr fontId="1" type="noConversion"/>
  </si>
  <si>
    <t>하나문고</t>
    <phoneticPr fontId="1" type="noConversion"/>
  </si>
  <si>
    <t>망원서점</t>
    <phoneticPr fontId="1" type="noConversion"/>
  </si>
  <si>
    <t>품목</t>
    <phoneticPr fontId="1" type="noConversion"/>
  </si>
  <si>
    <t>거래처명</t>
    <phoneticPr fontId="1" type="noConversion"/>
  </si>
  <si>
    <t>수량</t>
    <phoneticPr fontId="1" type="noConversion"/>
  </si>
  <si>
    <t>단가</t>
    <phoneticPr fontId="1" type="noConversion"/>
  </si>
  <si>
    <t>총액</t>
    <phoneticPr fontId="1" type="noConversion"/>
  </si>
  <si>
    <t>거래일자</t>
    <phoneticPr fontId="1" type="noConversion"/>
  </si>
  <si>
    <t>4월 4일</t>
    <phoneticPr fontId="1" type="noConversion"/>
  </si>
  <si>
    <t>4월 5일</t>
  </si>
  <si>
    <t>4월 6일</t>
  </si>
  <si>
    <t>4월 7일</t>
  </si>
  <si>
    <t>4월 8일</t>
  </si>
  <si>
    <t>사과</t>
    <phoneticPr fontId="1" type="noConversion"/>
  </si>
  <si>
    <t>바나나</t>
    <phoneticPr fontId="1" type="noConversion"/>
  </si>
  <si>
    <t>바나나</t>
    <phoneticPr fontId="1" type="noConversion"/>
  </si>
  <si>
    <t>딸기</t>
    <phoneticPr fontId="1" type="noConversion"/>
  </si>
  <si>
    <t>파인애플</t>
    <phoneticPr fontId="1" type="noConversion"/>
  </si>
  <si>
    <t>오렌지</t>
    <phoneticPr fontId="1" type="noConversion"/>
  </si>
  <si>
    <t>오렌지</t>
    <phoneticPr fontId="1" type="noConversion"/>
  </si>
  <si>
    <t>그린청과</t>
    <phoneticPr fontId="1" type="noConversion"/>
  </si>
  <si>
    <t>남도청과</t>
    <phoneticPr fontId="1" type="noConversion"/>
  </si>
  <si>
    <t>남도청과</t>
    <phoneticPr fontId="1" type="noConversion"/>
  </si>
  <si>
    <t>진영과일</t>
    <phoneticPr fontId="1" type="noConversion"/>
  </si>
  <si>
    <t>늘푸른과일</t>
    <phoneticPr fontId="1" type="noConversion"/>
  </si>
  <si>
    <t>새콤달콤</t>
    <phoneticPr fontId="1" type="noConversion"/>
  </si>
  <si>
    <t>은행</t>
    <phoneticPr fontId="1" type="noConversion"/>
  </si>
  <si>
    <t>기업</t>
    <phoneticPr fontId="1" type="noConversion"/>
  </si>
  <si>
    <t>가계</t>
    <phoneticPr fontId="1" type="noConversion"/>
  </si>
  <si>
    <t>과일 납품 현황</t>
    <phoneticPr fontId="1" type="noConversion"/>
  </si>
  <si>
    <t>은행별 대출현황</t>
    <phoneticPr fontId="1" type="noConversion"/>
  </si>
  <si>
    <t>연도</t>
    <phoneticPr fontId="1" type="noConversion"/>
  </si>
  <si>
    <t>대한은행</t>
    <phoneticPr fontId="1" type="noConversion"/>
  </si>
  <si>
    <t>상공은행</t>
    <phoneticPr fontId="1" type="noConversion"/>
  </si>
  <si>
    <t>튼튼은행</t>
    <phoneticPr fontId="1" type="noConversion"/>
  </si>
  <si>
    <t>한신은행</t>
    <phoneticPr fontId="1" type="noConversion"/>
  </si>
  <si>
    <t>유성은행</t>
    <phoneticPr fontId="1" type="noConversion"/>
  </si>
  <si>
    <t>신용</t>
    <phoneticPr fontId="1" type="noConversion"/>
  </si>
  <si>
    <t>담보</t>
    <phoneticPr fontId="1" type="noConversion"/>
  </si>
  <si>
    <t>전기요금 사용량</t>
    <phoneticPr fontId="1" type="noConversion"/>
  </si>
  <si>
    <t>사용량</t>
    <phoneticPr fontId="1" type="noConversion"/>
  </si>
  <si>
    <t>사용자명</t>
    <phoneticPr fontId="1" type="noConversion"/>
  </si>
  <si>
    <t>사용요금</t>
    <phoneticPr fontId="1" type="noConversion"/>
  </si>
  <si>
    <t>세금</t>
    <phoneticPr fontId="1" type="noConversion"/>
  </si>
  <si>
    <t>총요금</t>
    <phoneticPr fontId="1" type="noConversion"/>
  </si>
  <si>
    <t>황진주</t>
    <phoneticPr fontId="1" type="noConversion"/>
  </si>
  <si>
    <t>이상희</t>
    <phoneticPr fontId="1" type="noConversion"/>
  </si>
  <si>
    <t>김민서</t>
    <phoneticPr fontId="1" type="noConversion"/>
  </si>
  <si>
    <t>유은정</t>
    <phoneticPr fontId="1" type="noConversion"/>
  </si>
  <si>
    <t>박동준</t>
    <phoneticPr fontId="1" type="noConversion"/>
  </si>
  <si>
    <t>조경원</t>
    <phoneticPr fontId="1" type="noConversion"/>
  </si>
  <si>
    <t>박해수</t>
    <phoneticPr fontId="1" type="noConversion"/>
  </si>
  <si>
    <t>지승대</t>
    <phoneticPr fontId="1" type="noConversion"/>
  </si>
  <si>
    <t>은행별 예금현황</t>
    <phoneticPr fontId="1" type="noConversion"/>
  </si>
  <si>
    <t>은행</t>
    <phoneticPr fontId="1" type="noConversion"/>
  </si>
  <si>
    <t>보통예금</t>
    <phoneticPr fontId="1" type="noConversion"/>
  </si>
  <si>
    <t>정기예금</t>
    <phoneticPr fontId="1" type="noConversion"/>
  </si>
  <si>
    <t>주택예금</t>
    <phoneticPr fontId="1" type="noConversion"/>
  </si>
  <si>
    <t>기타수신</t>
    <phoneticPr fontId="1" type="noConversion"/>
  </si>
  <si>
    <t>상공은행</t>
    <phoneticPr fontId="1" type="noConversion"/>
  </si>
  <si>
    <t>한신은행</t>
    <phoneticPr fontId="1" type="noConversion"/>
  </si>
  <si>
    <t>유성은행</t>
    <phoneticPr fontId="1" type="noConversion"/>
  </si>
  <si>
    <t>대한은행</t>
    <phoneticPr fontId="1" type="noConversion"/>
  </si>
  <si>
    <t>튼튼은행</t>
    <phoneticPr fontId="1" type="noConversion"/>
  </si>
  <si>
    <t>믿음은행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</si>
  <si>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</si>
  <si>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</si>
  <si>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</si>
  <si>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</si>
  <si>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</si>
  <si>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</si>
  <si>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최대값</t>
  </si>
  <si>
    <t>바나나 최대값</t>
  </si>
  <si>
    <t>사과 최대값</t>
  </si>
  <si>
    <t>오렌지 최대값</t>
  </si>
  <si>
    <t>파인애플 최대값</t>
  </si>
  <si>
    <t>전체 최대값</t>
  </si>
  <si>
    <t>행 레이블</t>
  </si>
  <si>
    <t>열 레이블</t>
  </si>
  <si>
    <t>대한은행</t>
  </si>
  <si>
    <t>상공은행</t>
  </si>
  <si>
    <t>유성은행</t>
  </si>
  <si>
    <t>튼튼은행</t>
  </si>
  <si>
    <t>한신은행</t>
  </si>
  <si>
    <t>평균 : 기업</t>
  </si>
  <si>
    <t>합계 : 가계</t>
  </si>
  <si>
    <t>도서</t>
    <phoneticPr fontId="1" type="noConversion"/>
  </si>
  <si>
    <t>구단명</t>
    <phoneticPr fontId="1" type="noConversion"/>
  </si>
  <si>
    <t>수원KT</t>
    <phoneticPr fontId="1" type="noConversion"/>
  </si>
  <si>
    <t>서울삼성</t>
    <phoneticPr fontId="1" type="noConversion"/>
  </si>
  <si>
    <t>감독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</si>
  <si>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</si>
  <si>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</si>
  <si>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</si>
  <si>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</si>
  <si>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</si>
  <si>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</si>
  <si>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</si>
  <si>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</si>
  <si>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</si>
  <si>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</si>
  <si>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전주KCC</t>
    <phoneticPr fontId="1" type="noConversion"/>
  </si>
  <si>
    <t>서울SK</t>
    <phoneticPr fontId="1" type="noConversion"/>
  </si>
  <si>
    <t>원주DB</t>
    <phoneticPr fontId="1" type="noConversion"/>
  </si>
  <si>
    <t>창원LG</t>
    <phoneticPr fontId="1" type="noConversion"/>
  </si>
  <si>
    <t>소설</t>
    <phoneticPr fontId="1" type="noConversion"/>
  </si>
  <si>
    <t>안양KGC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</si>
</sst>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00"/>
    <numFmt numFmtId="177" formatCode="#,##0.00_ "/>
    <numFmt numFmtId="178" formatCode="#,##0_ "/>
    <numFmt numFmtId="179" formatCode="&quot;*&quot;0&quot;건&quot;"/>
    <numFmt numFmtId="180" formatCode="&quot;₩&quot;#,##0_);[Red]\(&quot;₩&quot;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0" fillId="3" borderId="9" xfId="0" applyNumberFormat="1" applyFill="1" applyBorder="1">
      <alignment vertical="center"/>
    </xf>
    <xf numFmtId="179" fontId="0" fillId="0" borderId="9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0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/>
        <i val="0"/>
        <color rgb="FFC0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F-474F-ACDB-83661FDCAB20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F-474F-ACDB-83661FDC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628751"/>
        <c:axId val="777283983"/>
      </c:barChart>
      <c:catAx>
        <c:axId val="6976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7283983"/>
        <c:crosses val="autoZero"/>
        <c:auto val="1"/>
        <c:lblAlgn val="ctr"/>
        <c:lblOffset val="100"/>
        <c:noMultiLvlLbl val="0"/>
      </c:catAx>
      <c:valAx>
        <c:axId val="77728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7628751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685799</xdr:colOff>
      <xdr:row>2</xdr:row>
      <xdr:rowOff>9525</xdr:rowOff>
    </xdr:from>
    <xdr:to>
      <xdr:col>7</xdr:col>
      <xdr:colOff>676274</xdr:colOff>
      <xdr:row>4</xdr:row>
      <xdr:rowOff>9525</xdr:rowOff>
    </xdr:to>
    <xdr:sp macro="[0]!총요금" textlink="">
      <xdr:nvSpPr>
        <xdr:cNvPr id="2" name="모서리가 둥근 직사각형 1"/>
        <xdr:cNvSpPr/>
      </xdr:nvSpPr>
      <xdr:spPr>
        <a:xfrm>
          <a:off x="4352924" y="47625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-pc" refreshedDate="45709.684448495369" createdVersion="6" refreshedVersion="6" minRefreshableVersion="3" recordCount="25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/>
    <dataField name="합계 : 가계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12" sqref="G12"/>
    </sheetView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 t="s">
        <v>218</v>
      </c>
      <c r="B3" s="1" t="s">
        <v>221</v>
      </c>
      <c r="C3" s="1" t="s">
        <v>229</v>
      </c>
      <c r="D3" s="1" t="s">
        <v>230</v>
      </c>
      <c r="E3" s="1" t="s">
        <v>231</v>
      </c>
    </row>
    <row r="4" spans="1:5" x14ac:dyDescent="0.3">
      <c r="A4" s="1" t="s">
        <v>233</v>
      </c>
      <c r="B4" s="1" t="s">
        <v>222</v>
      </c>
      <c r="C4" s="1">
        <v>37</v>
      </c>
      <c r="D4" s="1">
        <v>11</v>
      </c>
      <c r="E4" s="2">
        <v>0.77100000000000002</v>
      </c>
    </row>
    <row r="5" spans="1:5" x14ac:dyDescent="0.3">
      <c r="A5" s="1" t="s">
        <v>232</v>
      </c>
      <c r="B5" s="1" t="s">
        <v>223</v>
      </c>
      <c r="C5" s="1">
        <v>32</v>
      </c>
      <c r="D5" s="1">
        <v>16</v>
      </c>
      <c r="E5" s="2">
        <v>0.66700000000000004</v>
      </c>
    </row>
    <row r="6" spans="1:5" x14ac:dyDescent="0.3">
      <c r="A6" s="1" t="s">
        <v>237</v>
      </c>
      <c r="B6" s="1" t="s">
        <v>224</v>
      </c>
      <c r="C6" s="1">
        <v>29</v>
      </c>
      <c r="D6" s="1">
        <v>19</v>
      </c>
      <c r="E6" s="2">
        <v>0.60399999999999998</v>
      </c>
    </row>
    <row r="7" spans="1:5" x14ac:dyDescent="0.3">
      <c r="A7" s="1" t="s">
        <v>234</v>
      </c>
      <c r="B7" s="1" t="s">
        <v>225</v>
      </c>
      <c r="C7" s="1">
        <v>28</v>
      </c>
      <c r="D7" s="1">
        <v>20</v>
      </c>
      <c r="E7" s="2">
        <v>0.58299999999999996</v>
      </c>
    </row>
    <row r="8" spans="1:5" x14ac:dyDescent="0.3">
      <c r="A8" s="1" t="s">
        <v>235</v>
      </c>
      <c r="B8" s="1" t="s">
        <v>226</v>
      </c>
      <c r="C8" s="1">
        <v>22</v>
      </c>
      <c r="D8" s="1">
        <v>26</v>
      </c>
      <c r="E8" s="2">
        <v>0.45800000000000002</v>
      </c>
    </row>
    <row r="9" spans="1:5" x14ac:dyDescent="0.3">
      <c r="A9" s="1" t="s">
        <v>219</v>
      </c>
      <c r="B9" s="1" t="s">
        <v>227</v>
      </c>
      <c r="C9" s="1">
        <v>21</v>
      </c>
      <c r="D9" s="1">
        <v>27</v>
      </c>
      <c r="E9" s="2">
        <v>0.438</v>
      </c>
    </row>
    <row r="10" spans="1:5" x14ac:dyDescent="0.3">
      <c r="A10" s="1" t="s">
        <v>220</v>
      </c>
      <c r="B10" s="1" t="s">
        <v>228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20" sqref="G20"/>
    </sheetView>
  </sheetViews>
  <sheetFormatPr defaultRowHeight="16.5" x14ac:dyDescent="0.3"/>
  <sheetData>
    <row r="1" spans="1:8" ht="30" customHeight="1" x14ac:dyDescent="0.3">
      <c r="A1" s="42" t="s">
        <v>21</v>
      </c>
      <c r="B1" s="43"/>
      <c r="C1" s="43"/>
      <c r="D1" s="43"/>
      <c r="E1" s="43"/>
      <c r="F1" s="43"/>
      <c r="G1" s="43"/>
      <c r="H1" s="43"/>
    </row>
    <row r="2" spans="1:8" ht="17.25" thickBot="1" x14ac:dyDescent="0.35"/>
    <row r="3" spans="1:8" x14ac:dyDescent="0.3">
      <c r="A3" s="47" t="s">
        <v>1</v>
      </c>
      <c r="B3" s="48"/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7" t="s">
        <v>9</v>
      </c>
    </row>
    <row r="4" spans="1:8" x14ac:dyDescent="0.3">
      <c r="A4" s="44" t="s">
        <v>3</v>
      </c>
      <c r="B4" s="46"/>
      <c r="C4" s="24">
        <f>SUM(C5:C13)</f>
        <v>211</v>
      </c>
      <c r="D4" s="24">
        <f t="shared" ref="D4:H4" si="0">SUM(D5:D13)</f>
        <v>183</v>
      </c>
      <c r="E4" s="24">
        <f t="shared" si="0"/>
        <v>218</v>
      </c>
      <c r="F4" s="24">
        <f t="shared" si="0"/>
        <v>205</v>
      </c>
      <c r="G4" s="24">
        <f t="shared" si="0"/>
        <v>169</v>
      </c>
      <c r="H4" s="28">
        <f t="shared" si="0"/>
        <v>165</v>
      </c>
    </row>
    <row r="5" spans="1:8" x14ac:dyDescent="0.3">
      <c r="A5" s="44" t="s">
        <v>2</v>
      </c>
      <c r="B5" s="3" t="s">
        <v>12</v>
      </c>
      <c r="C5" s="25">
        <v>21</v>
      </c>
      <c r="D5" s="25">
        <v>18</v>
      </c>
      <c r="E5" s="25">
        <v>28</v>
      </c>
      <c r="F5" s="25">
        <v>24</v>
      </c>
      <c r="G5" s="25">
        <v>16</v>
      </c>
      <c r="H5" s="29">
        <v>13</v>
      </c>
    </row>
    <row r="6" spans="1:8" x14ac:dyDescent="0.3">
      <c r="A6" s="44"/>
      <c r="B6" s="3" t="s">
        <v>13</v>
      </c>
      <c r="C6" s="25">
        <v>16</v>
      </c>
      <c r="D6" s="25">
        <v>11</v>
      </c>
      <c r="E6" s="25">
        <v>15</v>
      </c>
      <c r="F6" s="25">
        <v>13</v>
      </c>
      <c r="G6" s="25">
        <v>15</v>
      </c>
      <c r="H6" s="29">
        <v>14</v>
      </c>
    </row>
    <row r="7" spans="1:8" x14ac:dyDescent="0.3">
      <c r="A7" s="44"/>
      <c r="B7" s="3" t="s">
        <v>14</v>
      </c>
      <c r="C7" s="25">
        <v>13</v>
      </c>
      <c r="D7" s="25">
        <v>12</v>
      </c>
      <c r="E7" s="25">
        <v>13</v>
      </c>
      <c r="F7" s="25">
        <v>14</v>
      </c>
      <c r="G7" s="25">
        <v>12</v>
      </c>
      <c r="H7" s="29">
        <v>14</v>
      </c>
    </row>
    <row r="8" spans="1:8" x14ac:dyDescent="0.3">
      <c r="A8" s="44" t="s">
        <v>10</v>
      </c>
      <c r="B8" s="3" t="s">
        <v>15</v>
      </c>
      <c r="C8" s="25">
        <v>37</v>
      </c>
      <c r="D8" s="25">
        <v>33</v>
      </c>
      <c r="E8" s="25">
        <v>38</v>
      </c>
      <c r="F8" s="25">
        <v>35</v>
      </c>
      <c r="G8" s="25">
        <v>29</v>
      </c>
      <c r="H8" s="29">
        <v>30</v>
      </c>
    </row>
    <row r="9" spans="1:8" x14ac:dyDescent="0.3">
      <c r="A9" s="44"/>
      <c r="B9" s="3" t="s">
        <v>16</v>
      </c>
      <c r="C9" s="25">
        <v>31</v>
      </c>
      <c r="D9" s="25">
        <v>30</v>
      </c>
      <c r="E9" s="25">
        <v>35</v>
      </c>
      <c r="F9" s="25">
        <v>36</v>
      </c>
      <c r="G9" s="25">
        <v>20</v>
      </c>
      <c r="H9" s="29">
        <v>31</v>
      </c>
    </row>
    <row r="10" spans="1:8" x14ac:dyDescent="0.3">
      <c r="A10" s="44"/>
      <c r="B10" s="3" t="s">
        <v>17</v>
      </c>
      <c r="C10" s="25">
        <v>34</v>
      </c>
      <c r="D10" s="25">
        <v>31</v>
      </c>
      <c r="E10" s="25">
        <v>37</v>
      </c>
      <c r="F10" s="25">
        <v>32</v>
      </c>
      <c r="G10" s="25">
        <v>21</v>
      </c>
      <c r="H10" s="29">
        <v>25</v>
      </c>
    </row>
    <row r="11" spans="1:8" x14ac:dyDescent="0.3">
      <c r="A11" s="44" t="s">
        <v>11</v>
      </c>
      <c r="B11" s="3" t="s">
        <v>18</v>
      </c>
      <c r="C11" s="25">
        <v>18</v>
      </c>
      <c r="D11" s="25">
        <v>13</v>
      </c>
      <c r="E11" s="25">
        <v>17</v>
      </c>
      <c r="F11" s="25">
        <v>16</v>
      </c>
      <c r="G11" s="25">
        <v>20</v>
      </c>
      <c r="H11" s="29">
        <v>15</v>
      </c>
    </row>
    <row r="12" spans="1:8" x14ac:dyDescent="0.3">
      <c r="A12" s="44"/>
      <c r="B12" s="3" t="s">
        <v>19</v>
      </c>
      <c r="C12" s="25">
        <v>20</v>
      </c>
      <c r="D12" s="25">
        <v>16</v>
      </c>
      <c r="E12" s="25">
        <v>15</v>
      </c>
      <c r="F12" s="25">
        <v>18</v>
      </c>
      <c r="G12" s="25">
        <v>17</v>
      </c>
      <c r="H12" s="29">
        <v>11</v>
      </c>
    </row>
    <row r="13" spans="1:8" ht="17.25" thickBot="1" x14ac:dyDescent="0.35">
      <c r="A13" s="45"/>
      <c r="B13" s="30" t="s">
        <v>20</v>
      </c>
      <c r="C13" s="31">
        <v>21</v>
      </c>
      <c r="D13" s="31">
        <v>19</v>
      </c>
      <c r="E13" s="31">
        <v>20</v>
      </c>
      <c r="F13" s="31">
        <v>17</v>
      </c>
      <c r="G13" s="31">
        <v>19</v>
      </c>
      <c r="H13" s="32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15" sqref="I15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49" t="s">
        <v>22</v>
      </c>
      <c r="B1" s="49"/>
      <c r="C1" s="49"/>
      <c r="D1" s="49"/>
      <c r="E1" s="49"/>
    </row>
    <row r="3" spans="1:5" x14ac:dyDescent="0.3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</row>
    <row r="4" spans="1:5" x14ac:dyDescent="0.3">
      <c r="A4" s="3" t="s">
        <v>28</v>
      </c>
      <c r="B4" s="4">
        <v>6990</v>
      </c>
      <c r="C4" s="4">
        <f t="shared" ref="C4:C13" si="0">ROUND(B4+B4*9.3%,0)</f>
        <v>7640</v>
      </c>
      <c r="D4" s="4">
        <v>7017</v>
      </c>
      <c r="E4" s="4">
        <v>8341</v>
      </c>
    </row>
    <row r="5" spans="1:5" x14ac:dyDescent="0.3">
      <c r="A5" s="3" t="s">
        <v>29</v>
      </c>
      <c r="B5" s="4">
        <v>4215</v>
      </c>
      <c r="C5" s="4">
        <f t="shared" si="0"/>
        <v>4607</v>
      </c>
      <c r="D5" s="4">
        <v>4935</v>
      </c>
      <c r="E5" s="4">
        <v>5314</v>
      </c>
    </row>
    <row r="6" spans="1:5" x14ac:dyDescent="0.3">
      <c r="A6" s="3" t="s">
        <v>30</v>
      </c>
      <c r="B6" s="4">
        <v>4865</v>
      </c>
      <c r="C6" s="4">
        <f t="shared" si="0"/>
        <v>5317</v>
      </c>
      <c r="D6" s="4">
        <v>5117</v>
      </c>
      <c r="E6" s="4">
        <v>4422</v>
      </c>
    </row>
    <row r="7" spans="1:5" x14ac:dyDescent="0.3">
      <c r="A7" s="3" t="s">
        <v>31</v>
      </c>
      <c r="B7" s="4">
        <v>6753</v>
      </c>
      <c r="C7" s="4">
        <f t="shared" si="0"/>
        <v>7381</v>
      </c>
      <c r="D7" s="4">
        <v>7589</v>
      </c>
      <c r="E7" s="4">
        <v>7238</v>
      </c>
    </row>
    <row r="8" spans="1:5" x14ac:dyDescent="0.3">
      <c r="A8" s="3" t="s">
        <v>32</v>
      </c>
      <c r="B8" s="4">
        <v>4235</v>
      </c>
      <c r="C8" s="4">
        <f t="shared" si="0"/>
        <v>4629</v>
      </c>
      <c r="D8" s="4">
        <v>5074</v>
      </c>
      <c r="E8" s="4">
        <v>5275</v>
      </c>
    </row>
    <row r="9" spans="1:5" x14ac:dyDescent="0.3">
      <c r="A9" s="3" t="s">
        <v>33</v>
      </c>
      <c r="B9" s="4">
        <v>7924</v>
      </c>
      <c r="C9" s="4">
        <f t="shared" si="0"/>
        <v>8661</v>
      </c>
      <c r="D9" s="4">
        <v>9246</v>
      </c>
      <c r="E9" s="4">
        <v>8921</v>
      </c>
    </row>
    <row r="10" spans="1:5" x14ac:dyDescent="0.3">
      <c r="A10" s="3" t="s">
        <v>34</v>
      </c>
      <c r="B10" s="4">
        <v>16241</v>
      </c>
      <c r="C10" s="4">
        <f t="shared" si="0"/>
        <v>17751</v>
      </c>
      <c r="D10" s="4">
        <v>1695</v>
      </c>
      <c r="E10" s="4">
        <v>15604</v>
      </c>
    </row>
    <row r="11" spans="1:5" x14ac:dyDescent="0.3">
      <c r="A11" s="3" t="s">
        <v>37</v>
      </c>
      <c r="B11" s="4">
        <v>5762</v>
      </c>
      <c r="C11" s="4">
        <f t="shared" si="0"/>
        <v>6298</v>
      </c>
      <c r="D11" s="4">
        <v>6042</v>
      </c>
      <c r="E11" s="4">
        <v>5361</v>
      </c>
    </row>
    <row r="12" spans="1:5" x14ac:dyDescent="0.3">
      <c r="A12" s="3" t="s">
        <v>35</v>
      </c>
      <c r="B12" s="4">
        <v>12657</v>
      </c>
      <c r="C12" s="4">
        <f t="shared" si="0"/>
        <v>13834</v>
      </c>
      <c r="D12" s="4">
        <v>12687</v>
      </c>
      <c r="E12" s="4">
        <v>13578</v>
      </c>
    </row>
    <row r="13" spans="1:5" x14ac:dyDescent="0.3">
      <c r="A13" s="3" t="s">
        <v>36</v>
      </c>
      <c r="B13" s="4">
        <v>10685</v>
      </c>
      <c r="C13" s="4">
        <f t="shared" si="0"/>
        <v>11679</v>
      </c>
      <c r="D13" s="4">
        <v>12554</v>
      </c>
      <c r="E13" s="4">
        <v>13529</v>
      </c>
    </row>
  </sheetData>
  <mergeCells count="1">
    <mergeCell ref="A1:E1"/>
  </mergeCells>
  <phoneticPr fontId="1" type="noConversion"/>
  <conditionalFormatting sqref="A4:E13">
    <cfRule type="expression" dxfId="1" priority="1">
      <formula>$B4&gt;$E4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7" workbookViewId="0">
      <selection activeCell="D34" sqref="D34"/>
    </sheetView>
  </sheetViews>
  <sheetFormatPr defaultRowHeight="16.5" x14ac:dyDescent="0.3"/>
  <cols>
    <col min="1" max="3" width="9" customWidth="1"/>
    <col min="4" max="4" width="10.125" bestFit="1" customWidth="1"/>
    <col min="5" max="6" width="9" customWidth="1"/>
    <col min="8" max="9" width="9" customWidth="1"/>
    <col min="10" max="10" width="9.125" bestFit="1" customWidth="1"/>
    <col min="14" max="14" width="9.875" bestFit="1" customWidth="1"/>
  </cols>
  <sheetData>
    <row r="1" spans="1:10" x14ac:dyDescent="0.3">
      <c r="A1" s="5" t="s">
        <v>38</v>
      </c>
      <c r="B1" s="6" t="s">
        <v>64</v>
      </c>
      <c r="F1" s="5" t="s">
        <v>65</v>
      </c>
      <c r="G1" s="6" t="s">
        <v>66</v>
      </c>
    </row>
    <row r="2" spans="1:10" x14ac:dyDescent="0.3">
      <c r="A2" s="3" t="s">
        <v>39</v>
      </c>
      <c r="B2" s="3" t="s">
        <v>40</v>
      </c>
      <c r="C2" s="3" t="s">
        <v>41</v>
      </c>
      <c r="D2" s="3" t="s">
        <v>42</v>
      </c>
      <c r="F2" s="3" t="s">
        <v>67</v>
      </c>
      <c r="G2" s="3" t="s">
        <v>68</v>
      </c>
      <c r="H2" s="3" t="s">
        <v>69</v>
      </c>
      <c r="I2" s="3" t="s">
        <v>70</v>
      </c>
      <c r="J2" s="3" t="s">
        <v>75</v>
      </c>
    </row>
    <row r="3" spans="1:10" x14ac:dyDescent="0.3">
      <c r="A3" s="3" t="s">
        <v>43</v>
      </c>
      <c r="B3" s="3" t="s">
        <v>61</v>
      </c>
      <c r="C3" s="3" t="s">
        <v>50</v>
      </c>
      <c r="D3" s="3">
        <v>86</v>
      </c>
      <c r="F3" s="3" t="s">
        <v>131</v>
      </c>
      <c r="G3" s="3" t="s">
        <v>71</v>
      </c>
      <c r="H3" s="10">
        <v>63545</v>
      </c>
      <c r="I3" s="10">
        <v>70535</v>
      </c>
      <c r="J3" s="10">
        <f>SUM(H3:I3)</f>
        <v>134080</v>
      </c>
    </row>
    <row r="4" spans="1:10" x14ac:dyDescent="0.3">
      <c r="A4" s="3" t="s">
        <v>44</v>
      </c>
      <c r="B4" s="3" t="s">
        <v>58</v>
      </c>
      <c r="C4" s="3" t="s">
        <v>54</v>
      </c>
      <c r="D4" s="3">
        <v>91</v>
      </c>
      <c r="F4" s="3" t="s">
        <v>128</v>
      </c>
      <c r="G4" s="3" t="s">
        <v>72</v>
      </c>
      <c r="H4" s="10">
        <v>41981</v>
      </c>
      <c r="I4" s="10">
        <v>40396</v>
      </c>
      <c r="J4" s="10">
        <f t="shared" ref="J4:J10" si="0">SUM(H4:I4)</f>
        <v>82377</v>
      </c>
    </row>
    <row r="5" spans="1:10" x14ac:dyDescent="0.3">
      <c r="A5" s="3" t="s">
        <v>45</v>
      </c>
      <c r="B5" s="3" t="s">
        <v>60</v>
      </c>
      <c r="C5" s="3" t="s">
        <v>52</v>
      </c>
      <c r="D5" s="3">
        <v>75</v>
      </c>
      <c r="F5" s="3" t="s">
        <v>77</v>
      </c>
      <c r="G5" s="3" t="s">
        <v>74</v>
      </c>
      <c r="H5" s="10">
        <v>38517</v>
      </c>
      <c r="I5" s="10">
        <v>36206</v>
      </c>
      <c r="J5" s="10">
        <f t="shared" si="0"/>
        <v>74723</v>
      </c>
    </row>
    <row r="6" spans="1:10" x14ac:dyDescent="0.3">
      <c r="A6" s="3" t="s">
        <v>46</v>
      </c>
      <c r="B6" s="3" t="s">
        <v>57</v>
      </c>
      <c r="C6" s="3" t="s">
        <v>51</v>
      </c>
      <c r="D6" s="3">
        <v>69</v>
      </c>
      <c r="F6" s="3" t="s">
        <v>132</v>
      </c>
      <c r="G6" s="3" t="s">
        <v>71</v>
      </c>
      <c r="H6" s="10">
        <v>57134</v>
      </c>
      <c r="I6" s="10">
        <v>53706</v>
      </c>
      <c r="J6" s="10">
        <f t="shared" si="0"/>
        <v>110840</v>
      </c>
    </row>
    <row r="7" spans="1:10" x14ac:dyDescent="0.3">
      <c r="A7" s="3" t="s">
        <v>47</v>
      </c>
      <c r="B7" s="3" t="s">
        <v>59</v>
      </c>
      <c r="C7" s="3" t="s">
        <v>55</v>
      </c>
      <c r="D7" s="3">
        <v>95</v>
      </c>
      <c r="F7" s="3" t="s">
        <v>127</v>
      </c>
      <c r="G7" s="3" t="s">
        <v>72</v>
      </c>
      <c r="H7" s="10">
        <v>67012</v>
      </c>
      <c r="I7" s="10">
        <v>74383</v>
      </c>
      <c r="J7" s="10">
        <f t="shared" si="0"/>
        <v>141395</v>
      </c>
    </row>
    <row r="8" spans="1:10" x14ac:dyDescent="0.3">
      <c r="A8" s="3" t="s">
        <v>48</v>
      </c>
      <c r="B8" s="3" t="s">
        <v>62</v>
      </c>
      <c r="C8" s="3" t="s">
        <v>53</v>
      </c>
      <c r="D8" s="3">
        <v>82</v>
      </c>
      <c r="F8" s="3" t="s">
        <v>76</v>
      </c>
      <c r="G8" s="3" t="s">
        <v>74</v>
      </c>
      <c r="H8" s="10">
        <v>50679</v>
      </c>
      <c r="I8" s="10">
        <v>47638</v>
      </c>
      <c r="J8" s="10">
        <f t="shared" si="0"/>
        <v>98317</v>
      </c>
    </row>
    <row r="9" spans="1:10" x14ac:dyDescent="0.3">
      <c r="A9" s="3" t="s">
        <v>49</v>
      </c>
      <c r="B9" s="3" t="s">
        <v>63</v>
      </c>
      <c r="C9" s="3" t="s">
        <v>54</v>
      </c>
      <c r="D9" s="3">
        <v>79</v>
      </c>
      <c r="F9" s="3" t="s">
        <v>129</v>
      </c>
      <c r="G9" s="3" t="s">
        <v>71</v>
      </c>
      <c r="H9" s="10">
        <v>49660</v>
      </c>
      <c r="I9" s="10">
        <v>53170</v>
      </c>
      <c r="J9" s="10">
        <f t="shared" si="0"/>
        <v>102830</v>
      </c>
    </row>
    <row r="10" spans="1:10" x14ac:dyDescent="0.3">
      <c r="A10" s="51" t="s">
        <v>56</v>
      </c>
      <c r="B10" s="52"/>
      <c r="C10" s="53"/>
      <c r="D10" s="3" t="str">
        <f>COUNTIF(C3:C9,C3)&amp;"명"</f>
        <v>2명</v>
      </c>
      <c r="F10" s="3" t="s">
        <v>130</v>
      </c>
      <c r="G10" s="3" t="s">
        <v>73</v>
      </c>
      <c r="H10" s="10">
        <v>62248</v>
      </c>
      <c r="I10" s="10">
        <v>69095</v>
      </c>
      <c r="J10" s="10">
        <f t="shared" si="0"/>
        <v>131343</v>
      </c>
    </row>
    <row r="12" spans="1:10" x14ac:dyDescent="0.3">
      <c r="A12" s="5" t="s">
        <v>79</v>
      </c>
      <c r="B12" s="6" t="s">
        <v>100</v>
      </c>
      <c r="D12" s="16" t="s">
        <v>101</v>
      </c>
      <c r="G12" s="3" t="s">
        <v>217</v>
      </c>
      <c r="H12" s="55" t="s">
        <v>78</v>
      </c>
      <c r="I12" s="55"/>
      <c r="J12" s="55"/>
    </row>
    <row r="13" spans="1:10" x14ac:dyDescent="0.3">
      <c r="A13" s="3" t="s">
        <v>80</v>
      </c>
      <c r="B13" s="3" t="s">
        <v>81</v>
      </c>
      <c r="C13" s="3" t="s">
        <v>82</v>
      </c>
      <c r="D13" s="8" t="s">
        <v>83</v>
      </c>
      <c r="G13" s="3" t="s">
        <v>236</v>
      </c>
      <c r="H13" s="54">
        <f>DMAX(F2:J10,5,G12:G13)-DMIN(F2:J10,5,G12:G13)</f>
        <v>59018</v>
      </c>
      <c r="I13" s="54"/>
      <c r="J13" s="54"/>
    </row>
    <row r="14" spans="1:10" x14ac:dyDescent="0.3">
      <c r="A14" s="3" t="s">
        <v>90</v>
      </c>
      <c r="B14" s="3" t="s">
        <v>95</v>
      </c>
      <c r="C14" s="10">
        <v>3500</v>
      </c>
      <c r="D14" s="4">
        <f>ROUNDUP(C14*VLOOKUP(A14,$A$22:$B$26,2,FALSE),0)</f>
        <v>88</v>
      </c>
    </row>
    <row r="15" spans="1:10" x14ac:dyDescent="0.3">
      <c r="A15" s="3" t="s">
        <v>91</v>
      </c>
      <c r="B15" s="3" t="s">
        <v>96</v>
      </c>
      <c r="C15" s="10">
        <v>18150</v>
      </c>
      <c r="D15" s="4">
        <f t="shared" ref="D15:D18" si="1">ROUNDUP(C15*VLOOKUP(A15,$A$22:$B$26,2,FALSE),0)</f>
        <v>545</v>
      </c>
    </row>
    <row r="16" spans="1:10" x14ac:dyDescent="0.3">
      <c r="A16" s="3" t="s">
        <v>92</v>
      </c>
      <c r="B16" s="3" t="s">
        <v>97</v>
      </c>
      <c r="C16" s="10">
        <v>475</v>
      </c>
      <c r="D16" s="4">
        <f t="shared" si="1"/>
        <v>8</v>
      </c>
    </row>
    <row r="17" spans="1:9" x14ac:dyDescent="0.3">
      <c r="A17" s="3" t="s">
        <v>93</v>
      </c>
      <c r="B17" s="3" t="s">
        <v>98</v>
      </c>
      <c r="C17" s="10">
        <v>6834</v>
      </c>
      <c r="D17" s="4">
        <f t="shared" si="1"/>
        <v>154</v>
      </c>
      <c r="F17" s="5" t="s">
        <v>103</v>
      </c>
      <c r="G17" s="6" t="s">
        <v>104</v>
      </c>
      <c r="I17" s="16"/>
    </row>
    <row r="18" spans="1:9" x14ac:dyDescent="0.3">
      <c r="A18" s="3" t="s">
        <v>94</v>
      </c>
      <c r="B18" s="3" t="s">
        <v>99</v>
      </c>
      <c r="C18" s="10">
        <v>1622</v>
      </c>
      <c r="D18" s="4">
        <f t="shared" si="1"/>
        <v>21</v>
      </c>
      <c r="F18" s="15" t="s">
        <v>105</v>
      </c>
      <c r="G18" s="15" t="s">
        <v>106</v>
      </c>
      <c r="H18" s="15" t="s">
        <v>107</v>
      </c>
      <c r="I18" s="17" t="s">
        <v>108</v>
      </c>
    </row>
    <row r="19" spans="1:9" x14ac:dyDescent="0.3">
      <c r="F19" s="15">
        <v>324001</v>
      </c>
      <c r="G19" s="15" t="s">
        <v>109</v>
      </c>
      <c r="H19" s="14">
        <v>215</v>
      </c>
      <c r="I19" s="14" t="str">
        <f>IF(_xlfn.RANK.EQ(H19,$H$19:$H$26,1)=1,"1등",IF(_xlfn.RANK.EQ(H19,$H$19:$H$26,1)=2,"2등",IF(_xlfn.RANK.EQ(H19,$H$19:$H$26,1)=3,"3등","")))</f>
        <v>3등</v>
      </c>
    </row>
    <row r="20" spans="1:9" x14ac:dyDescent="0.3">
      <c r="A20" s="50" t="s">
        <v>102</v>
      </c>
      <c r="B20" s="50"/>
      <c r="F20" s="15">
        <v>324002</v>
      </c>
      <c r="G20" s="15" t="s">
        <v>110</v>
      </c>
      <c r="H20" s="14">
        <v>220</v>
      </c>
      <c r="I20" s="14" t="str">
        <f t="shared" ref="I20:I26" si="2">IF(_xlfn.RANK.EQ(H20,$H$19:$H$26,1)=1,"1등",IF(_xlfn.RANK.EQ(H20,$H$19:$H$26,1)=2,"2등",IF(_xlfn.RANK.EQ(H20,$H$19:$H$26,1)=3,"3등","")))</f>
        <v/>
      </c>
    </row>
    <row r="21" spans="1:9" x14ac:dyDescent="0.3">
      <c r="A21" s="7" t="s">
        <v>80</v>
      </c>
      <c r="B21" s="7" t="s">
        <v>84</v>
      </c>
      <c r="F21" s="15">
        <v>324003</v>
      </c>
      <c r="G21" s="15" t="s">
        <v>111</v>
      </c>
      <c r="H21" s="14">
        <v>214</v>
      </c>
      <c r="I21" s="14" t="str">
        <f t="shared" si="2"/>
        <v>2등</v>
      </c>
    </row>
    <row r="22" spans="1:9" x14ac:dyDescent="0.3">
      <c r="A22" s="3" t="s">
        <v>85</v>
      </c>
      <c r="B22" s="21">
        <v>1.4999999999999999E-2</v>
      </c>
      <c r="F22" s="15">
        <v>324004</v>
      </c>
      <c r="G22" s="15" t="s">
        <v>112</v>
      </c>
      <c r="H22" s="14">
        <v>225</v>
      </c>
      <c r="I22" s="14" t="str">
        <f t="shared" si="2"/>
        <v/>
      </c>
    </row>
    <row r="23" spans="1:9" x14ac:dyDescent="0.3">
      <c r="A23" s="3" t="s">
        <v>86</v>
      </c>
      <c r="B23" s="21">
        <v>2.5000000000000001E-2</v>
      </c>
      <c r="E23" s="12"/>
      <c r="F23" s="15">
        <v>324005</v>
      </c>
      <c r="G23" s="15" t="s">
        <v>113</v>
      </c>
      <c r="H23" s="14">
        <v>210</v>
      </c>
      <c r="I23" s="14" t="str">
        <f t="shared" si="2"/>
        <v>1등</v>
      </c>
    </row>
    <row r="24" spans="1:9" x14ac:dyDescent="0.3">
      <c r="A24" s="3" t="s">
        <v>87</v>
      </c>
      <c r="B24" s="22">
        <v>0.03</v>
      </c>
      <c r="E24" s="13"/>
      <c r="F24" s="15">
        <v>324006</v>
      </c>
      <c r="G24" s="15" t="s">
        <v>114</v>
      </c>
      <c r="H24" s="14">
        <v>218</v>
      </c>
      <c r="I24" s="14" t="str">
        <f t="shared" si="2"/>
        <v/>
      </c>
    </row>
    <row r="25" spans="1:9" x14ac:dyDescent="0.3">
      <c r="A25" s="3" t="s">
        <v>88</v>
      </c>
      <c r="B25" s="21">
        <v>1.2500000000000001E-2</v>
      </c>
      <c r="E25" s="12"/>
      <c r="F25" s="15">
        <v>324007</v>
      </c>
      <c r="G25" s="15" t="s">
        <v>115</v>
      </c>
      <c r="H25" s="14">
        <v>224</v>
      </c>
      <c r="I25" s="14" t="str">
        <f t="shared" si="2"/>
        <v/>
      </c>
    </row>
    <row r="26" spans="1:9" x14ac:dyDescent="0.3">
      <c r="A26" s="3" t="s">
        <v>89</v>
      </c>
      <c r="B26" s="21">
        <v>2.2499999999999999E-2</v>
      </c>
      <c r="F26" s="15">
        <v>324008</v>
      </c>
      <c r="G26" s="15" t="s">
        <v>116</v>
      </c>
      <c r="H26" s="14">
        <v>217</v>
      </c>
      <c r="I26" s="14" t="str">
        <f t="shared" si="2"/>
        <v/>
      </c>
    </row>
    <row r="28" spans="1:9" x14ac:dyDescent="0.3">
      <c r="A28" s="5" t="s">
        <v>117</v>
      </c>
      <c r="B28" s="6" t="s">
        <v>125</v>
      </c>
    </row>
    <row r="29" spans="1:9" x14ac:dyDescent="0.3">
      <c r="A29" s="3" t="s">
        <v>120</v>
      </c>
      <c r="B29" s="3" t="s">
        <v>119</v>
      </c>
    </row>
    <row r="30" spans="1:9" x14ac:dyDescent="0.3">
      <c r="A30" s="3" t="s">
        <v>121</v>
      </c>
      <c r="B30" s="19">
        <v>1213.9100000000001</v>
      </c>
    </row>
    <row r="31" spans="1:9" x14ac:dyDescent="0.3">
      <c r="A31" s="3" t="s">
        <v>118</v>
      </c>
      <c r="B31" s="19">
        <v>915.52</v>
      </c>
    </row>
    <row r="32" spans="1:9" x14ac:dyDescent="0.3">
      <c r="A32" s="3" t="s">
        <v>122</v>
      </c>
      <c r="B32" s="19">
        <v>1591.79</v>
      </c>
    </row>
    <row r="33" spans="1:4" x14ac:dyDescent="0.3">
      <c r="A33" s="3" t="s">
        <v>123</v>
      </c>
      <c r="B33" s="19">
        <v>990.44</v>
      </c>
      <c r="D33" s="9" t="s">
        <v>126</v>
      </c>
    </row>
    <row r="34" spans="1:4" x14ac:dyDescent="0.3">
      <c r="A34" s="3" t="s">
        <v>124</v>
      </c>
      <c r="B34" s="19">
        <v>190.58</v>
      </c>
      <c r="C34" s="9" t="s">
        <v>118</v>
      </c>
      <c r="D34" s="3"/>
    </row>
  </sheetData>
  <mergeCells count="4">
    <mergeCell ref="A20:B20"/>
    <mergeCell ref="A10:C10"/>
    <mergeCell ref="H13:J13"/>
    <mergeCell ref="H12:J1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5" workbookViewId="0">
      <selection activeCell="B3" sqref="B3"/>
    </sheetView>
  </sheetViews>
  <sheetFormatPr defaultRowHeight="16.5" outlineLevelRow="3" x14ac:dyDescent="0.3"/>
  <cols>
    <col min="3" max="3" width="10.375" bestFit="1" customWidth="1"/>
    <col min="6" max="6" width="10.625" bestFit="1" customWidth="1"/>
  </cols>
  <sheetData>
    <row r="1" spans="1:6" ht="17.25" x14ac:dyDescent="0.3">
      <c r="A1" s="56" t="s">
        <v>160</v>
      </c>
      <c r="B1" s="56"/>
      <c r="C1" s="56"/>
      <c r="D1" s="56"/>
      <c r="E1" s="56"/>
      <c r="F1" s="56"/>
    </row>
    <row r="3" spans="1:6" x14ac:dyDescent="0.3">
      <c r="A3" s="3" t="s">
        <v>138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</row>
    <row r="4" spans="1:6" outlineLevel="3" x14ac:dyDescent="0.3">
      <c r="A4" s="3" t="s">
        <v>140</v>
      </c>
      <c r="B4" s="3" t="s">
        <v>147</v>
      </c>
      <c r="C4" s="3" t="s">
        <v>155</v>
      </c>
      <c r="D4" s="11">
        <v>100</v>
      </c>
      <c r="E4" s="11">
        <v>9250</v>
      </c>
      <c r="F4" s="11">
        <f>D4*E4</f>
        <v>925000</v>
      </c>
    </row>
    <row r="5" spans="1:6" outlineLevel="3" x14ac:dyDescent="0.3">
      <c r="A5" s="3" t="s">
        <v>142</v>
      </c>
      <c r="B5" s="3" t="s">
        <v>147</v>
      </c>
      <c r="C5" s="3" t="s">
        <v>153</v>
      </c>
      <c r="D5" s="11">
        <v>85</v>
      </c>
      <c r="E5" s="11">
        <v>9450</v>
      </c>
      <c r="F5" s="11">
        <f>D5*E5</f>
        <v>803250</v>
      </c>
    </row>
    <row r="6" spans="1:6" outlineLevel="2" x14ac:dyDescent="0.3">
      <c r="A6" s="3"/>
      <c r="B6" s="33" t="s">
        <v>202</v>
      </c>
      <c r="C6" s="3"/>
      <c r="D6" s="23"/>
      <c r="E6" s="23"/>
      <c r="F6" s="23">
        <f>SUBTOTAL(4,F4:F5)</f>
        <v>925000</v>
      </c>
    </row>
    <row r="7" spans="1:6" outlineLevel="1" x14ac:dyDescent="0.3">
      <c r="A7" s="3"/>
      <c r="B7" s="33" t="s">
        <v>196</v>
      </c>
      <c r="C7" s="3"/>
      <c r="D7" s="23">
        <f>SUBTOTAL(1,D4:D5)</f>
        <v>92.5</v>
      </c>
      <c r="E7" s="23">
        <f>SUBTOTAL(1,E4:E5)</f>
        <v>9350</v>
      </c>
      <c r="F7" s="23"/>
    </row>
    <row r="8" spans="1:6" outlineLevel="3" x14ac:dyDescent="0.3">
      <c r="A8" s="3" t="s">
        <v>139</v>
      </c>
      <c r="B8" s="3" t="s">
        <v>145</v>
      </c>
      <c r="C8" s="3" t="s">
        <v>152</v>
      </c>
      <c r="D8" s="11">
        <v>150</v>
      </c>
      <c r="E8" s="11">
        <v>4500</v>
      </c>
      <c r="F8" s="11">
        <f>D8*E8</f>
        <v>675000</v>
      </c>
    </row>
    <row r="9" spans="1:6" outlineLevel="3" x14ac:dyDescent="0.3">
      <c r="A9" s="3" t="s">
        <v>141</v>
      </c>
      <c r="B9" s="3" t="s">
        <v>146</v>
      </c>
      <c r="C9" s="3" t="s">
        <v>156</v>
      </c>
      <c r="D9" s="11">
        <v>130</v>
      </c>
      <c r="E9" s="11">
        <v>4800</v>
      </c>
      <c r="F9" s="11">
        <f>D9*E9</f>
        <v>624000</v>
      </c>
    </row>
    <row r="10" spans="1:6" outlineLevel="3" x14ac:dyDescent="0.3">
      <c r="A10" s="3" t="s">
        <v>143</v>
      </c>
      <c r="B10" s="3" t="s">
        <v>146</v>
      </c>
      <c r="C10" s="3" t="s">
        <v>155</v>
      </c>
      <c r="D10" s="11">
        <v>100</v>
      </c>
      <c r="E10" s="11">
        <v>4900</v>
      </c>
      <c r="F10" s="11">
        <f>D10*E10</f>
        <v>490000</v>
      </c>
    </row>
    <row r="11" spans="1:6" outlineLevel="2" x14ac:dyDescent="0.3">
      <c r="A11" s="3"/>
      <c r="B11" s="33" t="s">
        <v>203</v>
      </c>
      <c r="C11" s="3"/>
      <c r="D11" s="23"/>
      <c r="E11" s="23"/>
      <c r="F11" s="23">
        <f>SUBTOTAL(4,F8:F10)</f>
        <v>675000</v>
      </c>
    </row>
    <row r="12" spans="1:6" outlineLevel="1" x14ac:dyDescent="0.3">
      <c r="A12" s="3"/>
      <c r="B12" s="33" t="s">
        <v>197</v>
      </c>
      <c r="C12" s="3"/>
      <c r="D12" s="23">
        <f>SUBTOTAL(1,D8:D10)</f>
        <v>126.66666666666667</v>
      </c>
      <c r="E12" s="23">
        <f>SUBTOTAL(1,E8:E10)</f>
        <v>4733.333333333333</v>
      </c>
      <c r="F12" s="23"/>
    </row>
    <row r="13" spans="1:6" outlineLevel="3" x14ac:dyDescent="0.3">
      <c r="A13" s="3" t="s">
        <v>139</v>
      </c>
      <c r="B13" s="3" t="s">
        <v>144</v>
      </c>
      <c r="C13" s="3" t="s">
        <v>151</v>
      </c>
      <c r="D13" s="11">
        <v>120</v>
      </c>
      <c r="E13" s="11">
        <v>8650</v>
      </c>
      <c r="F13" s="11">
        <f>D13*E13</f>
        <v>1038000</v>
      </c>
    </row>
    <row r="14" spans="1:6" outlineLevel="3" x14ac:dyDescent="0.3">
      <c r="A14" s="3" t="s">
        <v>140</v>
      </c>
      <c r="B14" s="3" t="s">
        <v>144</v>
      </c>
      <c r="C14" s="3" t="s">
        <v>156</v>
      </c>
      <c r="D14" s="11">
        <v>150</v>
      </c>
      <c r="E14" s="11">
        <v>8800</v>
      </c>
      <c r="F14" s="11">
        <f>D14*E14</f>
        <v>1320000</v>
      </c>
    </row>
    <row r="15" spans="1:6" outlineLevel="3" x14ac:dyDescent="0.3">
      <c r="A15" s="3" t="s">
        <v>142</v>
      </c>
      <c r="B15" s="3" t="s">
        <v>144</v>
      </c>
      <c r="C15" s="3" t="s">
        <v>154</v>
      </c>
      <c r="D15" s="11">
        <v>110</v>
      </c>
      <c r="E15" s="11">
        <v>8700</v>
      </c>
      <c r="F15" s="11">
        <f>D15*E15</f>
        <v>957000</v>
      </c>
    </row>
    <row r="16" spans="1:6" outlineLevel="2" x14ac:dyDescent="0.3">
      <c r="A16" s="3"/>
      <c r="B16" s="33" t="s">
        <v>204</v>
      </c>
      <c r="C16" s="3"/>
      <c r="D16" s="23"/>
      <c r="E16" s="23"/>
      <c r="F16" s="23">
        <f>SUBTOTAL(4,F13:F15)</f>
        <v>1320000</v>
      </c>
    </row>
    <row r="17" spans="1:6" outlineLevel="1" x14ac:dyDescent="0.3">
      <c r="A17" s="3"/>
      <c r="B17" s="33" t="s">
        <v>198</v>
      </c>
      <c r="C17" s="3"/>
      <c r="D17" s="23">
        <f>SUBTOTAL(1,D13:D15)</f>
        <v>126.66666666666667</v>
      </c>
      <c r="E17" s="23">
        <f>SUBTOTAL(1,E13:E15)</f>
        <v>8716.6666666666661</v>
      </c>
      <c r="F17" s="23"/>
    </row>
    <row r="18" spans="1:6" outlineLevel="3" x14ac:dyDescent="0.3">
      <c r="A18" s="3" t="s">
        <v>141</v>
      </c>
      <c r="B18" s="3" t="s">
        <v>149</v>
      </c>
      <c r="C18" s="3" t="s">
        <v>152</v>
      </c>
      <c r="D18" s="11">
        <v>95</v>
      </c>
      <c r="E18" s="11">
        <v>7600</v>
      </c>
      <c r="F18" s="11">
        <f>D18*E18</f>
        <v>722000</v>
      </c>
    </row>
    <row r="19" spans="1:6" outlineLevel="3" x14ac:dyDescent="0.3">
      <c r="A19" s="3" t="s">
        <v>143</v>
      </c>
      <c r="B19" s="3" t="s">
        <v>150</v>
      </c>
      <c r="C19" s="3" t="s">
        <v>154</v>
      </c>
      <c r="D19" s="11">
        <v>120</v>
      </c>
      <c r="E19" s="11">
        <v>7850</v>
      </c>
      <c r="F19" s="11">
        <f>D19*E19</f>
        <v>942000</v>
      </c>
    </row>
    <row r="20" spans="1:6" outlineLevel="2" x14ac:dyDescent="0.3">
      <c r="A20" s="3"/>
      <c r="B20" s="33" t="s">
        <v>205</v>
      </c>
      <c r="C20" s="3"/>
      <c r="D20" s="23"/>
      <c r="E20" s="23"/>
      <c r="F20" s="23">
        <f>SUBTOTAL(4,F18:F19)</f>
        <v>942000</v>
      </c>
    </row>
    <row r="21" spans="1:6" outlineLevel="1" x14ac:dyDescent="0.3">
      <c r="A21" s="3"/>
      <c r="B21" s="33" t="s">
        <v>199</v>
      </c>
      <c r="C21" s="3"/>
      <c r="D21" s="23">
        <f>SUBTOTAL(1,D18:D19)</f>
        <v>107.5</v>
      </c>
      <c r="E21" s="23">
        <f>SUBTOTAL(1,E18:E19)</f>
        <v>7725</v>
      </c>
      <c r="F21" s="23"/>
    </row>
    <row r="22" spans="1:6" outlineLevel="3" x14ac:dyDescent="0.3">
      <c r="A22" s="3" t="s">
        <v>140</v>
      </c>
      <c r="B22" s="3" t="s">
        <v>148</v>
      </c>
      <c r="C22" s="3" t="s">
        <v>154</v>
      </c>
      <c r="D22" s="11">
        <v>85</v>
      </c>
      <c r="E22" s="11">
        <v>5450</v>
      </c>
      <c r="F22" s="11">
        <f>D22*E22</f>
        <v>463250</v>
      </c>
    </row>
    <row r="23" spans="1:6" outlineLevel="3" x14ac:dyDescent="0.3">
      <c r="A23" s="3" t="s">
        <v>141</v>
      </c>
      <c r="B23" s="3" t="s">
        <v>148</v>
      </c>
      <c r="C23" s="3" t="s">
        <v>151</v>
      </c>
      <c r="D23" s="11">
        <v>75</v>
      </c>
      <c r="E23" s="11">
        <v>5600</v>
      </c>
      <c r="F23" s="11">
        <f>D23*E23</f>
        <v>420000</v>
      </c>
    </row>
    <row r="24" spans="1:6" outlineLevel="2" x14ac:dyDescent="0.3">
      <c r="A24" s="34"/>
      <c r="B24" s="36" t="s">
        <v>206</v>
      </c>
      <c r="C24" s="34"/>
      <c r="D24" s="35"/>
      <c r="E24" s="35"/>
      <c r="F24" s="35">
        <f>SUBTOTAL(4,F22:F23)</f>
        <v>463250</v>
      </c>
    </row>
    <row r="25" spans="1:6" outlineLevel="1" x14ac:dyDescent="0.3">
      <c r="A25" s="34"/>
      <c r="B25" s="36" t="s">
        <v>200</v>
      </c>
      <c r="C25" s="34"/>
      <c r="D25" s="35">
        <f>SUBTOTAL(1,D22:D23)</f>
        <v>80</v>
      </c>
      <c r="E25" s="35">
        <f>SUBTOTAL(1,E22:E23)</f>
        <v>5525</v>
      </c>
      <c r="F25" s="35"/>
    </row>
    <row r="26" spans="1:6" x14ac:dyDescent="0.3">
      <c r="A26" s="34"/>
      <c r="B26" s="36" t="s">
        <v>207</v>
      </c>
      <c r="C26" s="34"/>
      <c r="D26" s="35"/>
      <c r="E26" s="35"/>
      <c r="F26" s="35">
        <f>SUBTOTAL(4,F4:F23)</f>
        <v>1320000</v>
      </c>
    </row>
    <row r="27" spans="1:6" x14ac:dyDescent="0.3">
      <c r="A27" s="34"/>
      <c r="B27" s="36" t="s">
        <v>201</v>
      </c>
      <c r="C27" s="34"/>
      <c r="D27" s="35">
        <f>SUBTOTAL(1,D4:D23)</f>
        <v>110</v>
      </c>
      <c r="E27" s="35">
        <f>SUBTOTAL(1,E4:E23)</f>
        <v>7129.166666666667</v>
      </c>
      <c r="F27" s="35"/>
    </row>
  </sheetData>
  <sortState ref="A4:F15">
    <sortCondition ref="B4:B1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1" workbookViewId="0">
      <selection activeCell="I42" sqref="I42"/>
    </sheetView>
  </sheetViews>
  <sheetFormatPr defaultRowHeight="16.5" x14ac:dyDescent="0.3"/>
  <cols>
    <col min="1" max="1" width="15.25" customWidth="1"/>
    <col min="2" max="2" width="11.875" bestFit="1" customWidth="1"/>
    <col min="3" max="6" width="10.875" bestFit="1" customWidth="1"/>
    <col min="7" max="7" width="10.75" customWidth="1"/>
    <col min="8" max="11" width="11.125" bestFit="1" customWidth="1"/>
    <col min="12" max="13" width="15.875" bestFit="1" customWidth="1"/>
  </cols>
  <sheetData>
    <row r="1" spans="1:6" ht="20.25" x14ac:dyDescent="0.3">
      <c r="A1" s="49" t="s">
        <v>161</v>
      </c>
      <c r="B1" s="49"/>
      <c r="C1" s="49"/>
      <c r="D1" s="49"/>
      <c r="E1" s="49"/>
      <c r="F1" s="49"/>
    </row>
    <row r="3" spans="1:6" x14ac:dyDescent="0.3">
      <c r="A3" s="3" t="s">
        <v>157</v>
      </c>
      <c r="B3" s="3" t="s">
        <v>162</v>
      </c>
      <c r="C3" s="3" t="s">
        <v>158</v>
      </c>
      <c r="D3" s="3" t="s">
        <v>168</v>
      </c>
      <c r="E3" s="3" t="s">
        <v>159</v>
      </c>
      <c r="F3" s="3" t="s">
        <v>169</v>
      </c>
    </row>
    <row r="4" spans="1:6" x14ac:dyDescent="0.3">
      <c r="A4" s="3" t="s">
        <v>163</v>
      </c>
      <c r="B4" s="3">
        <v>2017</v>
      </c>
      <c r="C4" s="18">
        <v>5168600</v>
      </c>
      <c r="D4" s="18">
        <v>2199100</v>
      </c>
      <c r="E4" s="18">
        <v>3254000</v>
      </c>
      <c r="F4" s="4">
        <v>4770800</v>
      </c>
    </row>
    <row r="5" spans="1:6" x14ac:dyDescent="0.3">
      <c r="A5" s="3" t="s">
        <v>164</v>
      </c>
      <c r="B5" s="3">
        <v>2017</v>
      </c>
      <c r="C5" s="18">
        <v>2889000</v>
      </c>
      <c r="D5" s="18">
        <v>1096300</v>
      </c>
      <c r="E5" s="18">
        <v>2965100</v>
      </c>
      <c r="F5" s="4">
        <v>3605000</v>
      </c>
    </row>
    <row r="6" spans="1:6" x14ac:dyDescent="0.3">
      <c r="A6" s="3" t="s">
        <v>165</v>
      </c>
      <c r="B6" s="3">
        <v>2017</v>
      </c>
      <c r="C6" s="18">
        <v>6335700</v>
      </c>
      <c r="D6" s="18">
        <v>3306500</v>
      </c>
      <c r="E6" s="18">
        <v>3820000</v>
      </c>
      <c r="F6" s="4">
        <v>7221800</v>
      </c>
    </row>
    <row r="7" spans="1:6" x14ac:dyDescent="0.3">
      <c r="A7" s="3" t="s">
        <v>166</v>
      </c>
      <c r="B7" s="3">
        <v>2017</v>
      </c>
      <c r="C7" s="18">
        <v>5002100</v>
      </c>
      <c r="D7" s="18">
        <v>1654800</v>
      </c>
      <c r="E7" s="18">
        <v>3504500</v>
      </c>
      <c r="F7" s="4">
        <v>5521100</v>
      </c>
    </row>
    <row r="8" spans="1:6" x14ac:dyDescent="0.3">
      <c r="A8" s="3" t="s">
        <v>167</v>
      </c>
      <c r="B8" s="3">
        <v>2017</v>
      </c>
      <c r="C8" s="18">
        <v>3490900</v>
      </c>
      <c r="D8" s="18">
        <v>1199200</v>
      </c>
      <c r="E8" s="18">
        <v>3133700</v>
      </c>
      <c r="F8" s="18">
        <v>4016000</v>
      </c>
    </row>
    <row r="9" spans="1:6" x14ac:dyDescent="0.3">
      <c r="A9" s="3" t="s">
        <v>163</v>
      </c>
      <c r="B9" s="3">
        <v>2018</v>
      </c>
      <c r="C9" s="18">
        <v>4398200</v>
      </c>
      <c r="D9" s="18">
        <v>1872100</v>
      </c>
      <c r="E9" s="18">
        <v>3019500</v>
      </c>
      <c r="F9" s="4">
        <v>5141300</v>
      </c>
    </row>
    <row r="10" spans="1:6" x14ac:dyDescent="0.3">
      <c r="A10" s="3" t="s">
        <v>164</v>
      </c>
      <c r="B10" s="3">
        <v>2018</v>
      </c>
      <c r="C10" s="18">
        <v>3800700</v>
      </c>
      <c r="D10" s="18">
        <v>963000</v>
      </c>
      <c r="E10" s="18">
        <v>2762000</v>
      </c>
      <c r="F10" s="4">
        <v>4032500</v>
      </c>
    </row>
    <row r="11" spans="1:6" x14ac:dyDescent="0.3">
      <c r="A11" s="3" t="s">
        <v>165</v>
      </c>
      <c r="B11" s="3">
        <v>2018</v>
      </c>
      <c r="C11" s="18">
        <v>6384000</v>
      </c>
      <c r="D11" s="18">
        <v>3024000</v>
      </c>
      <c r="E11" s="18">
        <v>4168200</v>
      </c>
      <c r="F11" s="4">
        <v>7531400</v>
      </c>
    </row>
    <row r="12" spans="1:6" x14ac:dyDescent="0.3">
      <c r="A12" s="3" t="s">
        <v>166</v>
      </c>
      <c r="B12" s="3">
        <v>2018</v>
      </c>
      <c r="C12" s="18">
        <v>5670500</v>
      </c>
      <c r="D12" s="18">
        <v>1995800</v>
      </c>
      <c r="E12" s="18">
        <v>3761000</v>
      </c>
      <c r="F12" s="4">
        <v>4801200</v>
      </c>
    </row>
    <row r="13" spans="1:6" x14ac:dyDescent="0.3">
      <c r="A13" s="3" t="s">
        <v>167</v>
      </c>
      <c r="B13" s="3">
        <v>2018</v>
      </c>
      <c r="C13" s="18">
        <v>3259800</v>
      </c>
      <c r="D13" s="18">
        <v>1230400</v>
      </c>
      <c r="E13" s="18">
        <v>2788900</v>
      </c>
      <c r="F13" s="18">
        <v>4512500</v>
      </c>
    </row>
    <row r="14" spans="1:6" x14ac:dyDescent="0.3">
      <c r="A14" s="3" t="s">
        <v>163</v>
      </c>
      <c r="B14" s="3">
        <v>2019</v>
      </c>
      <c r="C14" s="18">
        <v>4186200</v>
      </c>
      <c r="D14" s="18">
        <v>2017500</v>
      </c>
      <c r="E14" s="18">
        <v>3376000</v>
      </c>
      <c r="F14" s="4">
        <v>5604100</v>
      </c>
    </row>
    <row r="15" spans="1:6" x14ac:dyDescent="0.3">
      <c r="A15" s="3" t="s">
        <v>164</v>
      </c>
      <c r="B15" s="3">
        <v>2019</v>
      </c>
      <c r="C15" s="18">
        <v>3288900</v>
      </c>
      <c r="D15" s="18">
        <v>1156400</v>
      </c>
      <c r="E15" s="18">
        <v>2469200</v>
      </c>
      <c r="F15" s="4">
        <v>4204100</v>
      </c>
    </row>
    <row r="16" spans="1:6" x14ac:dyDescent="0.3">
      <c r="A16" s="3" t="s">
        <v>165</v>
      </c>
      <c r="B16" s="3">
        <v>2019</v>
      </c>
      <c r="C16" s="18">
        <v>6580300</v>
      </c>
      <c r="D16" s="18">
        <v>2750400</v>
      </c>
      <c r="E16" s="18">
        <v>4592300</v>
      </c>
      <c r="F16" s="4">
        <v>6835800</v>
      </c>
    </row>
    <row r="17" spans="1:6" x14ac:dyDescent="0.3">
      <c r="A17" s="3" t="s">
        <v>166</v>
      </c>
      <c r="B17" s="3">
        <v>2019</v>
      </c>
      <c r="C17" s="18">
        <v>4661000</v>
      </c>
      <c r="D17" s="18">
        <v>1875900</v>
      </c>
      <c r="E17" s="18">
        <v>4030000</v>
      </c>
      <c r="F17" s="4">
        <v>5152600</v>
      </c>
    </row>
    <row r="18" spans="1:6" x14ac:dyDescent="0.3">
      <c r="A18" s="3" t="s">
        <v>167</v>
      </c>
      <c r="B18" s="3">
        <v>2019</v>
      </c>
      <c r="C18" s="18">
        <v>3823100</v>
      </c>
      <c r="D18" s="18">
        <v>1347500</v>
      </c>
      <c r="E18" s="18">
        <v>2672000</v>
      </c>
      <c r="F18" s="18">
        <v>3847700</v>
      </c>
    </row>
    <row r="19" spans="1:6" x14ac:dyDescent="0.3">
      <c r="A19" s="3" t="s">
        <v>163</v>
      </c>
      <c r="B19" s="3">
        <v>2020</v>
      </c>
      <c r="C19" s="18">
        <v>4035000</v>
      </c>
      <c r="D19" s="18">
        <v>2584300</v>
      </c>
      <c r="E19" s="18">
        <v>3546900</v>
      </c>
      <c r="F19" s="4">
        <v>5334100</v>
      </c>
    </row>
    <row r="20" spans="1:6" x14ac:dyDescent="0.3">
      <c r="A20" s="3" t="s">
        <v>164</v>
      </c>
      <c r="B20" s="3">
        <v>2020</v>
      </c>
      <c r="C20" s="18">
        <v>3469200</v>
      </c>
      <c r="D20" s="18">
        <v>1366900</v>
      </c>
      <c r="E20" s="18">
        <v>2811000</v>
      </c>
      <c r="F20" s="4">
        <v>4329000</v>
      </c>
    </row>
    <row r="21" spans="1:6" x14ac:dyDescent="0.3">
      <c r="A21" s="3" t="s">
        <v>165</v>
      </c>
      <c r="B21" s="3">
        <v>2020</v>
      </c>
      <c r="C21" s="18">
        <v>5806400</v>
      </c>
      <c r="D21" s="18">
        <v>3270500</v>
      </c>
      <c r="E21" s="18">
        <v>4403500</v>
      </c>
      <c r="F21" s="4">
        <v>6264800</v>
      </c>
    </row>
    <row r="22" spans="1:6" x14ac:dyDescent="0.3">
      <c r="A22" s="3" t="s">
        <v>166</v>
      </c>
      <c r="B22" s="3">
        <v>2020</v>
      </c>
      <c r="C22" s="18">
        <v>6032900</v>
      </c>
      <c r="D22" s="18">
        <v>1773200</v>
      </c>
      <c r="E22" s="18">
        <v>4263500</v>
      </c>
      <c r="F22" s="4">
        <v>6214300</v>
      </c>
    </row>
    <row r="23" spans="1:6" x14ac:dyDescent="0.3">
      <c r="A23" s="3" t="s">
        <v>167</v>
      </c>
      <c r="B23" s="3">
        <v>2020</v>
      </c>
      <c r="C23" s="18">
        <v>3011200</v>
      </c>
      <c r="D23" s="18">
        <v>1041300</v>
      </c>
      <c r="E23" s="18">
        <v>2468200</v>
      </c>
      <c r="F23" s="18">
        <v>3554200</v>
      </c>
    </row>
    <row r="24" spans="1:6" x14ac:dyDescent="0.3">
      <c r="A24" s="3" t="s">
        <v>163</v>
      </c>
      <c r="B24" s="3">
        <v>2021</v>
      </c>
      <c r="C24" s="18">
        <v>3744200</v>
      </c>
      <c r="D24" s="18">
        <v>2293100</v>
      </c>
      <c r="E24" s="18">
        <v>4168200</v>
      </c>
      <c r="F24" s="4">
        <v>6585800</v>
      </c>
    </row>
    <row r="25" spans="1:6" x14ac:dyDescent="0.3">
      <c r="A25" s="3" t="s">
        <v>164</v>
      </c>
      <c r="B25" s="3">
        <v>2021</v>
      </c>
      <c r="C25" s="18">
        <v>3231500</v>
      </c>
      <c r="D25" s="18">
        <v>1477200</v>
      </c>
      <c r="E25" s="18">
        <v>3248500</v>
      </c>
      <c r="F25" s="4">
        <v>4742800</v>
      </c>
    </row>
    <row r="26" spans="1:6" x14ac:dyDescent="0.3">
      <c r="A26" s="3" t="s">
        <v>165</v>
      </c>
      <c r="B26" s="3">
        <v>2021</v>
      </c>
      <c r="C26" s="18">
        <v>6193400</v>
      </c>
      <c r="D26" s="18">
        <v>3001100</v>
      </c>
      <c r="E26" s="18">
        <v>4200000</v>
      </c>
      <c r="F26" s="4">
        <v>6688000</v>
      </c>
    </row>
    <row r="27" spans="1:6" x14ac:dyDescent="0.3">
      <c r="A27" s="3" t="s">
        <v>166</v>
      </c>
      <c r="B27" s="3">
        <v>2021</v>
      </c>
      <c r="C27" s="18">
        <v>5359900</v>
      </c>
      <c r="D27" s="18">
        <v>1542000</v>
      </c>
      <c r="E27" s="18">
        <v>4536000</v>
      </c>
      <c r="F27" s="4">
        <v>5841000</v>
      </c>
    </row>
    <row r="28" spans="1:6" x14ac:dyDescent="0.3">
      <c r="A28" s="3" t="s">
        <v>167</v>
      </c>
      <c r="B28" s="3">
        <v>2021</v>
      </c>
      <c r="C28" s="18">
        <v>3402500</v>
      </c>
      <c r="D28" s="18">
        <v>1149000</v>
      </c>
      <c r="E28" s="18">
        <v>2861400</v>
      </c>
      <c r="F28" s="18">
        <v>4120400</v>
      </c>
    </row>
    <row r="32" spans="1:6" x14ac:dyDescent="0.3">
      <c r="B32" s="37" t="s">
        <v>209</v>
      </c>
    </row>
    <row r="33" spans="1:6" x14ac:dyDescent="0.3">
      <c r="A33" s="37" t="s">
        <v>208</v>
      </c>
      <c r="B33" t="s">
        <v>210</v>
      </c>
      <c r="C33" t="s">
        <v>211</v>
      </c>
      <c r="D33" t="s">
        <v>212</v>
      </c>
      <c r="E33" t="s">
        <v>213</v>
      </c>
      <c r="F33" t="s">
        <v>214</v>
      </c>
    </row>
    <row r="34" spans="1:6" x14ac:dyDescent="0.3">
      <c r="A34" s="38">
        <v>2017</v>
      </c>
      <c r="B34" s="39"/>
      <c r="C34" s="39"/>
      <c r="D34" s="39"/>
      <c r="E34" s="39"/>
      <c r="F34" s="39"/>
    </row>
    <row r="35" spans="1:6" x14ac:dyDescent="0.3">
      <c r="A35" s="40" t="s">
        <v>215</v>
      </c>
      <c r="B35" s="39">
        <v>5168600</v>
      </c>
      <c r="C35" s="39">
        <v>2889000</v>
      </c>
      <c r="D35" s="39">
        <v>3490900</v>
      </c>
      <c r="E35" s="39">
        <v>6335700</v>
      </c>
      <c r="F35" s="39">
        <v>5002100</v>
      </c>
    </row>
    <row r="36" spans="1:6" x14ac:dyDescent="0.3">
      <c r="A36" s="40" t="s">
        <v>216</v>
      </c>
      <c r="B36" s="39">
        <v>3254000</v>
      </c>
      <c r="C36" s="39">
        <v>2965100</v>
      </c>
      <c r="D36" s="39">
        <v>3133700</v>
      </c>
      <c r="E36" s="39">
        <v>3820000</v>
      </c>
      <c r="F36" s="39">
        <v>3504500</v>
      </c>
    </row>
    <row r="37" spans="1:6" x14ac:dyDescent="0.3">
      <c r="A37" s="38">
        <v>2018</v>
      </c>
      <c r="B37" s="39"/>
      <c r="C37" s="39"/>
      <c r="D37" s="39"/>
      <c r="E37" s="39"/>
      <c r="F37" s="39"/>
    </row>
    <row r="38" spans="1:6" x14ac:dyDescent="0.3">
      <c r="A38" s="40" t="s">
        <v>215</v>
      </c>
      <c r="B38" s="39">
        <v>4398200</v>
      </c>
      <c r="C38" s="39">
        <v>3800700</v>
      </c>
      <c r="D38" s="39">
        <v>3259800</v>
      </c>
      <c r="E38" s="39">
        <v>6384000</v>
      </c>
      <c r="F38" s="39">
        <v>5670500</v>
      </c>
    </row>
    <row r="39" spans="1:6" x14ac:dyDescent="0.3">
      <c r="A39" s="40" t="s">
        <v>216</v>
      </c>
      <c r="B39" s="39">
        <v>3019500</v>
      </c>
      <c r="C39" s="39">
        <v>2762000</v>
      </c>
      <c r="D39" s="39">
        <v>2788900</v>
      </c>
      <c r="E39" s="39">
        <v>4168200</v>
      </c>
      <c r="F39" s="39">
        <v>3761000</v>
      </c>
    </row>
    <row r="40" spans="1:6" x14ac:dyDescent="0.3">
      <c r="A40" s="38">
        <v>2019</v>
      </c>
      <c r="B40" s="39"/>
      <c r="C40" s="39"/>
      <c r="D40" s="39"/>
      <c r="E40" s="39"/>
      <c r="F40" s="39"/>
    </row>
    <row r="41" spans="1:6" x14ac:dyDescent="0.3">
      <c r="A41" s="40" t="s">
        <v>215</v>
      </c>
      <c r="B41" s="39">
        <v>4186200</v>
      </c>
      <c r="C41" s="39">
        <v>3288900</v>
      </c>
      <c r="D41" s="39">
        <v>3823100</v>
      </c>
      <c r="E41" s="39">
        <v>6580300</v>
      </c>
      <c r="F41" s="39">
        <v>4661000</v>
      </c>
    </row>
    <row r="42" spans="1:6" x14ac:dyDescent="0.3">
      <c r="A42" s="40" t="s">
        <v>216</v>
      </c>
      <c r="B42" s="39">
        <v>3376000</v>
      </c>
      <c r="C42" s="39">
        <v>2469200</v>
      </c>
      <c r="D42" s="39">
        <v>2672000</v>
      </c>
      <c r="E42" s="39">
        <v>4592300</v>
      </c>
      <c r="F42" s="39">
        <v>4030000</v>
      </c>
    </row>
    <row r="43" spans="1:6" x14ac:dyDescent="0.3">
      <c r="A43" s="38">
        <v>2020</v>
      </c>
      <c r="B43" s="39"/>
      <c r="C43" s="39"/>
      <c r="D43" s="39"/>
      <c r="E43" s="39"/>
      <c r="F43" s="39"/>
    </row>
    <row r="44" spans="1:6" x14ac:dyDescent="0.3">
      <c r="A44" s="40" t="s">
        <v>215</v>
      </c>
      <c r="B44" s="39">
        <v>4035000</v>
      </c>
      <c r="C44" s="39">
        <v>3469200</v>
      </c>
      <c r="D44" s="39">
        <v>3011200</v>
      </c>
      <c r="E44" s="39">
        <v>5806400</v>
      </c>
      <c r="F44" s="39">
        <v>6032900</v>
      </c>
    </row>
    <row r="45" spans="1:6" x14ac:dyDescent="0.3">
      <c r="A45" s="40" t="s">
        <v>216</v>
      </c>
      <c r="B45" s="39">
        <v>3546900</v>
      </c>
      <c r="C45" s="39">
        <v>2811000</v>
      </c>
      <c r="D45" s="39">
        <v>2468200</v>
      </c>
      <c r="E45" s="39">
        <v>4403500</v>
      </c>
      <c r="F45" s="39">
        <v>4263500</v>
      </c>
    </row>
    <row r="46" spans="1:6" x14ac:dyDescent="0.3">
      <c r="A46" s="38">
        <v>2021</v>
      </c>
      <c r="B46" s="39"/>
      <c r="C46" s="39"/>
      <c r="D46" s="39"/>
      <c r="E46" s="39"/>
      <c r="F46" s="39"/>
    </row>
    <row r="47" spans="1:6" x14ac:dyDescent="0.3">
      <c r="A47" s="40" t="s">
        <v>215</v>
      </c>
      <c r="B47" s="39">
        <v>3744200</v>
      </c>
      <c r="C47" s="39">
        <v>3231500</v>
      </c>
      <c r="D47" s="39">
        <v>3402500</v>
      </c>
      <c r="E47" s="39">
        <v>6193400</v>
      </c>
      <c r="F47" s="39">
        <v>5359900</v>
      </c>
    </row>
    <row r="48" spans="1:6" x14ac:dyDescent="0.3">
      <c r="A48" s="40" t="s">
        <v>216</v>
      </c>
      <c r="B48" s="39">
        <v>4168200</v>
      </c>
      <c r="C48" s="39">
        <v>3248500</v>
      </c>
      <c r="D48" s="39">
        <v>2861400</v>
      </c>
      <c r="E48" s="39">
        <v>4200000</v>
      </c>
      <c r="F48" s="39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H13" sqref="H13"/>
    </sheetView>
  </sheetViews>
  <sheetFormatPr defaultRowHeight="16.5" x14ac:dyDescent="0.3"/>
  <cols>
    <col min="1" max="5" width="9.625" customWidth="1"/>
  </cols>
  <sheetData>
    <row r="1" spans="1:5" ht="20.25" x14ac:dyDescent="0.3">
      <c r="A1" s="49" t="s">
        <v>170</v>
      </c>
      <c r="B1" s="49"/>
      <c r="C1" s="49"/>
      <c r="D1" s="49"/>
      <c r="E1" s="49"/>
    </row>
    <row r="3" spans="1:5" x14ac:dyDescent="0.3">
      <c r="A3" s="3" t="s">
        <v>172</v>
      </c>
      <c r="B3" s="3" t="s">
        <v>171</v>
      </c>
      <c r="C3" s="3" t="s">
        <v>173</v>
      </c>
      <c r="D3" s="3" t="s">
        <v>174</v>
      </c>
      <c r="E3" s="3" t="s">
        <v>175</v>
      </c>
    </row>
    <row r="4" spans="1:5" x14ac:dyDescent="0.3">
      <c r="A4" s="3" t="s">
        <v>177</v>
      </c>
      <c r="B4" s="3">
        <v>251</v>
      </c>
      <c r="C4" s="41">
        <v>35980</v>
      </c>
      <c r="D4" s="41">
        <v>3598</v>
      </c>
      <c r="E4" s="41">
        <f>C4+D4</f>
        <v>39578</v>
      </c>
    </row>
    <row r="5" spans="1:5" x14ac:dyDescent="0.3">
      <c r="A5" s="3" t="s">
        <v>183</v>
      </c>
      <c r="B5" s="3">
        <v>487</v>
      </c>
      <c r="C5" s="41">
        <v>103980</v>
      </c>
      <c r="D5" s="41">
        <v>10398</v>
      </c>
      <c r="E5" s="41">
        <f t="shared" ref="E5:E11" si="0">C5+D5</f>
        <v>114378</v>
      </c>
    </row>
    <row r="6" spans="1:5" x14ac:dyDescent="0.3">
      <c r="A6" s="3" t="s">
        <v>178</v>
      </c>
      <c r="B6" s="3">
        <v>335</v>
      </c>
      <c r="C6" s="41">
        <v>54610</v>
      </c>
      <c r="D6" s="41">
        <v>5461</v>
      </c>
      <c r="E6" s="41">
        <f t="shared" si="0"/>
        <v>60071</v>
      </c>
    </row>
    <row r="7" spans="1:5" x14ac:dyDescent="0.3">
      <c r="A7" s="3" t="s">
        <v>180</v>
      </c>
      <c r="B7" s="3">
        <v>192</v>
      </c>
      <c r="C7" s="41">
        <v>18410</v>
      </c>
      <c r="D7" s="41">
        <v>1841</v>
      </c>
      <c r="E7" s="41">
        <f t="shared" si="0"/>
        <v>20251</v>
      </c>
    </row>
    <row r="8" spans="1:5" x14ac:dyDescent="0.3">
      <c r="A8" s="3" t="s">
        <v>181</v>
      </c>
      <c r="B8" s="3">
        <v>576</v>
      </c>
      <c r="C8" s="41">
        <v>133110</v>
      </c>
      <c r="D8" s="41">
        <v>13311</v>
      </c>
      <c r="E8" s="41">
        <f t="shared" si="0"/>
        <v>146421</v>
      </c>
    </row>
    <row r="9" spans="1:5" x14ac:dyDescent="0.3">
      <c r="A9" s="3" t="s">
        <v>182</v>
      </c>
      <c r="B9" s="3">
        <v>209</v>
      </c>
      <c r="C9" s="41">
        <v>26660</v>
      </c>
      <c r="D9" s="41">
        <v>2666</v>
      </c>
      <c r="E9" s="41">
        <f t="shared" si="0"/>
        <v>29326</v>
      </c>
    </row>
    <row r="10" spans="1:5" x14ac:dyDescent="0.3">
      <c r="A10" s="3" t="s">
        <v>179</v>
      </c>
      <c r="B10" s="3">
        <v>388</v>
      </c>
      <c r="C10" s="41">
        <v>66370</v>
      </c>
      <c r="D10" s="41">
        <v>6637</v>
      </c>
      <c r="E10" s="41">
        <f t="shared" si="0"/>
        <v>73007</v>
      </c>
    </row>
    <row r="11" spans="1:5" x14ac:dyDescent="0.3">
      <c r="A11" s="3" t="s">
        <v>176</v>
      </c>
      <c r="B11" s="3">
        <v>415</v>
      </c>
      <c r="C11" s="41">
        <v>80420</v>
      </c>
      <c r="D11" s="41">
        <v>8042</v>
      </c>
      <c r="E11" s="41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O21" sqref="O21"/>
    </sheetView>
  </sheetViews>
  <sheetFormatPr defaultRowHeight="16.5" x14ac:dyDescent="0.3"/>
  <cols>
    <col min="2" max="5" width="10.625" bestFit="1" customWidth="1"/>
  </cols>
  <sheetData>
    <row r="1" spans="1:5" ht="20.25" x14ac:dyDescent="0.3">
      <c r="A1" s="49" t="s">
        <v>184</v>
      </c>
      <c r="B1" s="49"/>
      <c r="C1" s="49"/>
      <c r="D1" s="49"/>
      <c r="E1" s="49"/>
    </row>
    <row r="3" spans="1:5" x14ac:dyDescent="0.3">
      <c r="A3" s="3" t="s">
        <v>185</v>
      </c>
      <c r="B3" s="3" t="s">
        <v>186</v>
      </c>
      <c r="C3" s="3" t="s">
        <v>187</v>
      </c>
      <c r="D3" s="3" t="s">
        <v>188</v>
      </c>
      <c r="E3" s="3" t="s">
        <v>189</v>
      </c>
    </row>
    <row r="4" spans="1:5" x14ac:dyDescent="0.3">
      <c r="A4" s="3" t="s">
        <v>190</v>
      </c>
      <c r="B4" s="20">
        <v>2850000</v>
      </c>
      <c r="C4" s="20">
        <v>3756800</v>
      </c>
      <c r="D4" s="20">
        <v>3845780</v>
      </c>
      <c r="E4" s="20">
        <v>3545800</v>
      </c>
    </row>
    <row r="5" spans="1:5" x14ac:dyDescent="0.3">
      <c r="A5" s="3" t="s">
        <v>191</v>
      </c>
      <c r="B5" s="20">
        <v>3654500</v>
      </c>
      <c r="C5" s="20">
        <v>2880570</v>
      </c>
      <c r="D5" s="20">
        <v>4581250</v>
      </c>
      <c r="E5" s="20">
        <v>2812540</v>
      </c>
    </row>
    <row r="6" spans="1:5" x14ac:dyDescent="0.3">
      <c r="A6" s="3" t="s">
        <v>192</v>
      </c>
      <c r="B6" s="20">
        <v>3108400</v>
      </c>
      <c r="C6" s="20">
        <v>3945000</v>
      </c>
      <c r="D6" s="20">
        <v>4215700</v>
      </c>
      <c r="E6" s="20">
        <v>4063100</v>
      </c>
    </row>
    <row r="7" spans="1:5" x14ac:dyDescent="0.3">
      <c r="A7" s="3" t="s">
        <v>193</v>
      </c>
      <c r="B7" s="20">
        <v>3422300</v>
      </c>
      <c r="C7" s="20">
        <v>4508160</v>
      </c>
      <c r="D7" s="20">
        <v>4614936</v>
      </c>
      <c r="E7" s="20">
        <v>4133000</v>
      </c>
    </row>
    <row r="8" spans="1:5" x14ac:dyDescent="0.3">
      <c r="A8" s="3" t="s">
        <v>194</v>
      </c>
      <c r="B8" s="20">
        <v>3289000</v>
      </c>
      <c r="C8" s="20">
        <v>2592500</v>
      </c>
      <c r="D8" s="20">
        <v>4123100</v>
      </c>
      <c r="E8" s="20">
        <v>3531200</v>
      </c>
    </row>
    <row r="9" spans="1:5" x14ac:dyDescent="0.3">
      <c r="A9" s="3" t="s">
        <v>195</v>
      </c>
      <c r="B9" s="20">
        <v>3488400</v>
      </c>
      <c r="C9" s="20">
        <v>4598300</v>
      </c>
      <c r="D9" s="20">
        <v>4307200</v>
      </c>
      <c r="E9" s="20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user-pc</cp:lastModifiedBy>
  <dcterms:created xsi:type="dcterms:W3CDTF">2021-03-08T05:03:26Z</dcterms:created>
  <dcterms:modified xsi:type="dcterms:W3CDTF">2025-02-21T08:02:06Z</dcterms:modified>
</cp:coreProperties>
</file>