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KIRUser\Desktop\"/>
    </mc:Choice>
  </mc:AlternateContent>
  <xr:revisionPtr revIDLastSave="0" documentId="13_ncr:1_{1FF03F57-08FA-42FB-8860-0952BAEFABF5}" xr6:coauthVersionLast="47" xr6:coauthVersionMax="47" xr10:uidLastSave="{00000000-0000-0000-0000-000000000000}"/>
  <bookViews>
    <workbookView xWindow="-15" yWindow="0" windowWidth="13335" windowHeight="15150" activeTab="3" xr2:uid="{D0587BFC-18D8-4008-9AC2-A851C940DF48}"/>
  </bookViews>
  <sheets>
    <sheet name="제1작업" sheetId="3" r:id="rId1"/>
    <sheet name="제2작업" sheetId="1" r:id="rId2"/>
    <sheet name="제3작업" sheetId="2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근무지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J13" i="3"/>
  <c r="E14" i="3"/>
  <c r="E13" i="3"/>
  <c r="J12" i="3"/>
  <c r="J7" i="3"/>
  <c r="J8" i="3"/>
  <c r="J9" i="3"/>
  <c r="J10" i="3"/>
  <c r="J11" i="3"/>
  <c r="J6" i="3"/>
  <c r="J5" i="3"/>
  <c r="I7" i="3"/>
  <c r="I8" i="3"/>
  <c r="I9" i="3"/>
  <c r="I10" i="3"/>
  <c r="I11" i="3"/>
  <c r="I12" i="3"/>
  <c r="I6" i="3"/>
  <c r="I5" i="3"/>
</calcChain>
</file>

<file path=xl/sharedStrings.xml><?xml version="1.0" encoding="utf-8"?>
<sst xmlns="http://schemas.openxmlformats.org/spreadsheetml/2006/main" count="138" uniqueCount="50">
  <si>
    <t>관리번호</t>
    <phoneticPr fontId="2" type="noConversion"/>
  </si>
  <si>
    <t>업무구분</t>
  </si>
  <si>
    <t>업무구분</t>
    <phoneticPr fontId="2" type="noConversion"/>
  </si>
  <si>
    <t>이름</t>
    <phoneticPr fontId="2" type="noConversion"/>
  </si>
  <si>
    <t>급여
(시간당)</t>
    <phoneticPr fontId="2" type="noConversion"/>
  </si>
  <si>
    <t>근무시간
(일)</t>
    <phoneticPr fontId="2" type="noConversion"/>
  </si>
  <si>
    <t>계약일</t>
  </si>
  <si>
    <t>계약일</t>
    <phoneticPr fontId="2" type="noConversion"/>
  </si>
  <si>
    <t>근무지</t>
    <phoneticPr fontId="2" type="noConversion"/>
  </si>
  <si>
    <t>계약만료일</t>
    <phoneticPr fontId="2" type="noConversion"/>
  </si>
  <si>
    <t>총급여</t>
    <phoneticPr fontId="2" type="noConversion"/>
  </si>
  <si>
    <t>T01-2</t>
    <phoneticPr fontId="2" type="noConversion"/>
  </si>
  <si>
    <t>C01-3</t>
    <phoneticPr fontId="2" type="noConversion"/>
  </si>
  <si>
    <t>C02-2</t>
    <phoneticPr fontId="2" type="noConversion"/>
  </si>
  <si>
    <t>E01-2</t>
    <phoneticPr fontId="2" type="noConversion"/>
  </si>
  <si>
    <t>T02-3</t>
    <phoneticPr fontId="2" type="noConversion"/>
  </si>
  <si>
    <t>E02-3</t>
    <phoneticPr fontId="2" type="noConversion"/>
  </si>
  <si>
    <t>C03-2</t>
    <phoneticPr fontId="2" type="noConversion"/>
  </si>
  <si>
    <t>T03-2</t>
    <phoneticPr fontId="2" type="noConversion"/>
  </si>
  <si>
    <t>여행안내</t>
  </si>
  <si>
    <t>여행안내</t>
    <phoneticPr fontId="2" type="noConversion"/>
  </si>
  <si>
    <t>IT컨설팅</t>
  </si>
  <si>
    <t>IT컨설팅</t>
    <phoneticPr fontId="2" type="noConversion"/>
  </si>
  <si>
    <t>전기기술</t>
  </si>
  <si>
    <t>전기기술</t>
    <phoneticPr fontId="2" type="noConversion"/>
  </si>
  <si>
    <t>이우주</t>
    <phoneticPr fontId="2" type="noConversion"/>
  </si>
  <si>
    <t>김나라</t>
    <phoneticPr fontId="2" type="noConversion"/>
  </si>
  <si>
    <t>박진수</t>
    <phoneticPr fontId="2" type="noConversion"/>
  </si>
  <si>
    <t>최주호</t>
    <phoneticPr fontId="2" type="noConversion"/>
  </si>
  <si>
    <t>장영수</t>
    <phoneticPr fontId="2" type="noConversion"/>
  </si>
  <si>
    <t>신미래</t>
    <phoneticPr fontId="2" type="noConversion"/>
  </si>
  <si>
    <t>정미주</t>
    <phoneticPr fontId="2" type="noConversion"/>
  </si>
  <si>
    <t>김호영</t>
    <phoneticPr fontId="2" type="noConversion"/>
  </si>
  <si>
    <t>경주</t>
    <phoneticPr fontId="2" type="noConversion"/>
  </si>
  <si>
    <t>서울</t>
    <phoneticPr fontId="2" type="noConversion"/>
  </si>
  <si>
    <t>대전</t>
    <phoneticPr fontId="2" type="noConversion"/>
  </si>
  <si>
    <t>광주</t>
    <phoneticPr fontId="2" type="noConversion"/>
  </si>
  <si>
    <t>천안</t>
    <phoneticPr fontId="2" type="noConversion"/>
  </si>
  <si>
    <t>여행안내 급여(시간당) 평균</t>
    <phoneticPr fontId="2" type="noConversion"/>
  </si>
  <si>
    <t>근무지 서울의 평균 근무시간</t>
    <phoneticPr fontId="2" type="noConversion"/>
  </si>
  <si>
    <t>두 번째로 높은 급여(시간당)</t>
    <phoneticPr fontId="2" type="noConversion"/>
  </si>
  <si>
    <t>&gt;=2020-01-01</t>
    <phoneticPr fontId="2" type="noConversion"/>
  </si>
  <si>
    <t>총합계</t>
  </si>
  <si>
    <t>2018년</t>
  </si>
  <si>
    <t>2020년</t>
  </si>
  <si>
    <t>2019년</t>
  </si>
  <si>
    <t>개수 : 이름</t>
  </si>
  <si>
    <t>***</t>
  </si>
  <si>
    <t>평균 : 급여(시간당)</t>
  </si>
  <si>
    <t>이우주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</si>
</sst>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&quot;H&quot;"/>
    <numFmt numFmtId="177" formatCode="0.0_ "/>
    <numFmt numFmtId="179" formatCode="#,##0.0_ 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4" fontId="3" fillId="0" borderId="5" xfId="0" applyNumberFormat="1" applyFont="1" applyBorder="1" applyAlignment="1">
      <alignment horizontal="center" vertical="center"/>
    </xf>
    <xf numFmtId="41" fontId="3" fillId="0" borderId="10" xfId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14" fontId="3" fillId="0" borderId="1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1" fontId="3" fillId="0" borderId="5" xfId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10" xfId="1" applyFont="1" applyBorder="1" applyAlignment="1">
      <alignment horizontal="right" vertical="center"/>
    </xf>
    <xf numFmtId="179" fontId="3" fillId="0" borderId="6" xfId="0" applyNumberFormat="1" applyFont="1" applyBorder="1" applyAlignment="1">
      <alignment vertical="center"/>
    </xf>
    <xf numFmtId="179" fontId="3" fillId="0" borderId="8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15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0&quot;H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/>
              <a:t>여행안내</a:t>
            </a:r>
            <a:r>
              <a:rPr lang="en-US" sz="2000" b="1"/>
              <a:t>/IT</a:t>
            </a:r>
            <a:r>
              <a:rPr lang="ko-KR" sz="2000" b="1"/>
              <a:t>컨설팅 전문인력 분석</a:t>
            </a:r>
            <a:endParaRPr lang="en-US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제1작업!$F$4</c:f>
              <c:strCache>
                <c:ptCount val="1"/>
                <c:pt idx="0">
                  <c:v>근무시간
(일)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(제1작업!$D$5:$D$7,제1작업!$D$9,제1작업!$D$12)</c:f>
              <c:strCache>
                <c:ptCount val="5"/>
                <c:pt idx="0">
                  <c:v>이우주</c:v>
                </c:pt>
                <c:pt idx="1">
                  <c:v>김나라</c:v>
                </c:pt>
                <c:pt idx="2">
                  <c:v>박진수</c:v>
                </c:pt>
                <c:pt idx="3">
                  <c:v>장영수</c:v>
                </c:pt>
                <c:pt idx="4">
                  <c:v>김호영</c:v>
                </c:pt>
              </c:strCache>
            </c:strRef>
          </c:cat>
          <c:val>
            <c:numRef>
              <c:f>(제1작업!$F$5:$F$7,제1작업!$F$9,제1작업!$F$12)</c:f>
              <c:numCache>
                <c:formatCode>0"H"</c:formatCode>
                <c:ptCount val="5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2-49AD-BE18-0DB4E441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2256896"/>
        <c:axId val="2012756432"/>
      </c:barChart>
      <c:lineChart>
        <c:grouping val="standard"/>
        <c:varyColors val="0"/>
        <c:ser>
          <c:idx val="0"/>
          <c:order val="0"/>
          <c:tx>
            <c:strRef>
              <c:f>제1작업!$E$4</c:f>
              <c:strCache>
                <c:ptCount val="1"/>
                <c:pt idx="0">
                  <c:v>급여
(시간당)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32-49AD-BE18-0DB4E4412D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(제1작업!$D$5:$D$7,제1작업!$D$9,제1작업!$D$12)</c:f>
              <c:strCache>
                <c:ptCount val="5"/>
                <c:pt idx="0">
                  <c:v>이우주</c:v>
                </c:pt>
                <c:pt idx="1">
                  <c:v>김나라</c:v>
                </c:pt>
                <c:pt idx="2">
                  <c:v>박진수</c:v>
                </c:pt>
                <c:pt idx="3">
                  <c:v>장영수</c:v>
                </c:pt>
                <c:pt idx="4">
                  <c:v>김호영</c:v>
                </c:pt>
              </c:strCache>
            </c:strRef>
          </c:cat>
          <c:val>
            <c:numRef>
              <c:f>(제1작업!$E$5:$E$7,제1작업!$E$9,제1작업!$E$12)</c:f>
              <c:numCache>
                <c:formatCode>_(* #,##0_);_(* \(#,##0\);_(* "-"_);_(@_)</c:formatCode>
                <c:ptCount val="5"/>
                <c:pt idx="0">
                  <c:v>55000</c:v>
                </c:pt>
                <c:pt idx="1">
                  <c:v>72000</c:v>
                </c:pt>
                <c:pt idx="2">
                  <c:v>80000</c:v>
                </c:pt>
                <c:pt idx="3">
                  <c:v>54000</c:v>
                </c:pt>
                <c:pt idx="4">
                  <c:v>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2-49AD-BE18-0DB4E4412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166207"/>
        <c:axId val="708170047"/>
      </c:lineChart>
      <c:catAx>
        <c:axId val="193225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12756432"/>
        <c:crosses val="autoZero"/>
        <c:auto val="1"/>
        <c:lblAlgn val="ctr"/>
        <c:lblOffset val="100"/>
        <c:noMultiLvlLbl val="0"/>
      </c:catAx>
      <c:valAx>
        <c:axId val="201275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&quot;H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932256896"/>
        <c:crosses val="autoZero"/>
        <c:crossBetween val="between"/>
      </c:valAx>
      <c:valAx>
        <c:axId val="708170047"/>
        <c:scaling>
          <c:orientation val="minMax"/>
          <c:max val="1000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08166207"/>
        <c:crosses val="max"/>
        <c:crossBetween val="between"/>
        <c:majorUnit val="20000"/>
      </c:valAx>
      <c:catAx>
        <c:axId val="708166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8170047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F5506E0-55F2-4B66-9A72-BD5C0C65FE9C}">
  <sheetPr/>
  <sheetViews>
    <sheetView tabSelected="1"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6</xdr:col>
      <xdr:colOff>809625</xdr:colOff>
      <xdr:row>2</xdr:row>
      <xdr:rowOff>171450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31748A1-37BE-690B-1C4E-FF18071C6BE7}"/>
            </a:ext>
          </a:extLst>
        </xdr:cNvPr>
        <xdr:cNvSpPr/>
      </xdr:nvSpPr>
      <xdr:spPr>
        <a:xfrm>
          <a:off x="152400" y="85725"/>
          <a:ext cx="4038600" cy="600075"/>
        </a:xfrm>
        <a:prstGeom prst="round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전문인력 파견업무 관리현황</a:t>
          </a:r>
          <a:endParaRPr lang="en-US" altLang="ko-KR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ko-KR" altLang="en-US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7</xdr:col>
      <xdr:colOff>57150</xdr:colOff>
      <xdr:row>0</xdr:row>
      <xdr:rowOff>95250</xdr:rowOff>
    </xdr:from>
    <xdr:to>
      <xdr:col>9</xdr:col>
      <xdr:colOff>666750</xdr:colOff>
      <xdr:row>2</xdr:row>
      <xdr:rowOff>157351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A97DE93-E92F-0E63-AC83-F85AECE1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95250"/>
          <a:ext cx="2324100" cy="576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E63327B-1605-8613-785B-4227448A77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0.2363</cdr:x>
      <cdr:y>0.17882</cdr:y>
    </cdr:from>
    <cdr:to>
      <cdr:x>0.40341</cdr:x>
      <cdr:y>0.25172</cdr:y>
    </cdr:to>
    <cdr:sp macro="" textlink="">
      <cdr:nvSpPr>
        <cdr:cNvPr id="3" name="말풍선: 모서리가 둥근 사각형 2">
          <a:extLst xmlns:a="http://schemas.openxmlformats.org/drawingml/2006/main">
            <a:ext uri="{FF2B5EF4-FFF2-40B4-BE49-F238E27FC236}">
              <a16:creationId xmlns:a16="http://schemas.microsoft.com/office/drawing/2014/main" id="{6657BFD8-DEF1-3C60-6DBD-34E616D1AC30}"/>
            </a:ext>
          </a:extLst>
        </cdr:cNvPr>
        <cdr:cNvSpPr/>
      </cdr:nvSpPr>
      <cdr:spPr>
        <a:xfrm xmlns:a="http://schemas.openxmlformats.org/drawingml/2006/main">
          <a:off x="2197435" y="1086184"/>
          <a:ext cx="1554079" cy="442829"/>
        </a:xfrm>
        <a:prstGeom xmlns:a="http://schemas.openxmlformats.org/drawingml/2006/main" prst="wedgeRoundRectCallout">
          <a:avLst>
            <a:gd name="adj1" fmla="val 76619"/>
            <a:gd name="adj2" fmla="val 44643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시간당 최고 급여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KIRUser" refreshedDate="45700.736044328703" createdVersion="8" refreshedVersion="8" minRefreshableVersion="3" recordCount="8" xr:uid="{43E31CA6-161B-49C4-BB1D-5F9848ED9838}">
  <cacheSource type="worksheet">
    <worksheetSource ref="B4:H12" sheet="제1작업"/>
  </cacheSource>
  <cacheFields count="8">
    <cacheField name="관리번호" numFmtId="0">
      <sharedItems/>
    </cacheField>
    <cacheField name="업무구분" numFmtId="0">
      <sharedItems count="3">
        <s v="여행안내"/>
        <s v="IT컨설팅"/>
        <s v="전기기술"/>
      </sharedItems>
    </cacheField>
    <cacheField name="이름" numFmtId="0">
      <sharedItems count="8">
        <s v="이우주"/>
        <s v="김나라"/>
        <s v="박진수"/>
        <s v="최주호"/>
        <s v="장영수"/>
        <s v="신미래"/>
        <s v="정미주"/>
        <s v="김호영"/>
      </sharedItems>
    </cacheField>
    <cacheField name="급여_x000a_(시간당)" numFmtId="41">
      <sharedItems containsSemiMixedTypes="0" containsString="0" containsNumber="1" containsInteger="1" minValue="54000" maxValue="80000"/>
    </cacheField>
    <cacheField name="근무시간_x000a_(일)" numFmtId="176">
      <sharedItems containsSemiMixedTypes="0" containsString="0" containsNumber="1" containsInteger="1" minValue="4" maxValue="7"/>
    </cacheField>
    <cacheField name="계약일" numFmtId="14">
      <sharedItems containsSemiMixedTypes="0" containsNonDate="0" containsDate="1" containsString="0" minDate="2018-11-20T00:00:00" maxDate="2020-03-21T00:00:00" count="8">
        <d v="2019-07-20T00:00:00"/>
        <d v="2018-12-20T00:00:00"/>
        <d v="2020-03-20T00:00:00"/>
        <d v="2019-05-20T00:00:00"/>
        <d v="2019-09-20T00:00:00"/>
        <d v="2019-11-20T00:00:00"/>
        <d v="2018-11-20T00:00:00"/>
        <d v="2019-02-20T00:00:00"/>
      </sharedItems>
      <fieldGroup par="7"/>
    </cacheField>
    <cacheField name="근무지" numFmtId="0">
      <sharedItems/>
    </cacheField>
    <cacheField name="년(계약일)" numFmtId="0" databaseField="0">
      <fieldGroup base="5">
        <rangePr groupBy="years" startDate="2018-11-20T00:00:00" endDate="2020-03-21T00:00:00"/>
        <groupItems count="5">
          <s v="&lt;2018-11-20"/>
          <s v="2018년"/>
          <s v="2019년"/>
          <s v="2020년"/>
          <s v="&gt;2020-03-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T01-2"/>
    <x v="0"/>
    <x v="0"/>
    <n v="55000"/>
    <n v="5"/>
    <x v="0"/>
    <s v="경주"/>
  </r>
  <r>
    <s v="C01-3"/>
    <x v="1"/>
    <x v="1"/>
    <n v="72000"/>
    <n v="6"/>
    <x v="1"/>
    <s v="서울"/>
  </r>
  <r>
    <s v="C02-2"/>
    <x v="1"/>
    <x v="2"/>
    <n v="80000"/>
    <n v="5"/>
    <x v="2"/>
    <s v="대전"/>
  </r>
  <r>
    <s v="E01-2"/>
    <x v="2"/>
    <x v="3"/>
    <n v="65000"/>
    <n v="5"/>
    <x v="3"/>
    <s v="서울"/>
  </r>
  <r>
    <s v="T02-3"/>
    <x v="0"/>
    <x v="4"/>
    <n v="54000"/>
    <n v="7"/>
    <x v="4"/>
    <s v="광주"/>
  </r>
  <r>
    <s v="E02-3"/>
    <x v="2"/>
    <x v="5"/>
    <n v="58000"/>
    <n v="6"/>
    <x v="5"/>
    <s v="천안"/>
  </r>
  <r>
    <s v="C03-2"/>
    <x v="1"/>
    <x v="6"/>
    <n v="63000"/>
    <n v="4"/>
    <x v="6"/>
    <s v="대전"/>
  </r>
  <r>
    <s v="T03-2"/>
    <x v="0"/>
    <x v="7"/>
    <n v="55000"/>
    <n v="5"/>
    <x v="7"/>
    <s v="서울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8EC20B-CF50-4E35-849C-41B7DB8BAD50}" name="피벗 테이블2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계약일" colHeaderCaption="업무구분">
  <location ref="B2:H8" firstHeaderRow="1" firstDataRow="3" firstDataCol="1"/>
  <pivotFields count="8">
    <pivotField showAll="0"/>
    <pivotField axis="axisCol" showAll="0" sortType="descending">
      <items count="4">
        <item x="2"/>
        <item x="0"/>
        <item x="1"/>
        <item t="default"/>
      </items>
    </pivotField>
    <pivotField dataField="1" showAll="0">
      <items count="9">
        <item x="1"/>
        <item x="7"/>
        <item x="2"/>
        <item x="5"/>
        <item x="0"/>
        <item x="4"/>
        <item x="6"/>
        <item x="3"/>
        <item t="default"/>
      </items>
    </pivotField>
    <pivotField dataField="1" numFmtId="41" showAll="0"/>
    <pivotField numFmtId="176" showAll="0"/>
    <pivotField numFmtId="14" showAll="0">
      <items count="9">
        <item x="6"/>
        <item x="1"/>
        <item x="7"/>
        <item x="3"/>
        <item x="0"/>
        <item x="4"/>
        <item x="5"/>
        <item x="2"/>
        <item t="default"/>
      </items>
    </pivotField>
    <pivotField showAll="0"/>
    <pivotField axis="axisRow" showAll="0">
      <items count="6">
        <item x="0"/>
        <item x="1"/>
        <item x="2"/>
        <item x="3"/>
        <item x="4"/>
        <item t="default"/>
      </items>
    </pivotField>
  </pivotFields>
  <rowFields count="1">
    <field x="7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이름" fld="2" subtotal="count" baseField="0" baseItem="0"/>
    <dataField name="평균 : 급여(시간당)" fld="3" subtotal="average" baseField="0" baseItem="0" numFmtId="41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7" count="3">
            <x v="1"/>
            <x v="2"/>
            <x v="3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7" count="3">
            <x v="1"/>
            <x v="2"/>
            <x v="3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F5A455-B0FE-49E8-AD5F-8493836C7E68}" name="표1" displayName="표1" ref="B18:H22" totalsRowShown="0" headerRowDxfId="14" tableBorderDxfId="13">
  <autoFilter ref="B18:H22" xr:uid="{E3F5A455-B0FE-49E8-AD5F-8493836C7E68}"/>
  <tableColumns count="7">
    <tableColumn id="1" xr3:uid="{840A1DA7-106B-42C7-A44E-79873DA97246}" name="관리번호" dataDxfId="12"/>
    <tableColumn id="2" xr3:uid="{C369FA9C-5BD1-462E-8B23-341B2432E0E6}" name="업무구분" dataDxfId="11"/>
    <tableColumn id="3" xr3:uid="{4392ACFE-9D4D-4FF8-98AF-0A7B91684DD6}" name="이름" dataDxfId="10"/>
    <tableColumn id="4" xr3:uid="{729FA393-0E5F-447B-968F-2E95DC0E4719}" name="급여_x000a_(시간당)" dataDxfId="9" dataCellStyle="쉼표 [0]"/>
    <tableColumn id="5" xr3:uid="{BABB098F-CAFD-4C0D-B5F8-659BD98816E5}" name="근무시간_x000a_(일)" dataDxfId="8"/>
    <tableColumn id="6" xr3:uid="{F9D81F0F-7A1F-4C7C-8CE6-E7388A015536}" name="계약일" dataDxfId="7"/>
    <tableColumn id="7" xr3:uid="{3C723CEA-923B-4E5B-B3BC-BDA575021DA6}" name="근무지" dataDxfId="6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1D4C-5024-46A7-968E-B9AD47A23716}">
  <dimension ref="B1:J16"/>
  <sheetViews>
    <sheetView workbookViewId="0">
      <selection activeCell="G21" sqref="G21"/>
    </sheetView>
  </sheetViews>
  <sheetFormatPr defaultRowHeight="13.5" x14ac:dyDescent="0.3"/>
  <cols>
    <col min="1" max="1" width="1.625" style="1" customWidth="1"/>
    <col min="2" max="3" width="9" style="1"/>
    <col min="4" max="4" width="7.125" style="1" bestFit="1" customWidth="1"/>
    <col min="5" max="5" width="9.125" style="1" customWidth="1"/>
    <col min="6" max="6" width="9" style="1"/>
    <col min="7" max="7" width="11.625" style="1" bestFit="1" customWidth="1"/>
    <col min="8" max="8" width="10.875" style="1" customWidth="1"/>
    <col min="9" max="9" width="11.625" style="1" bestFit="1" customWidth="1"/>
    <col min="10" max="10" width="12.25" style="1" bestFit="1" customWidth="1"/>
    <col min="11" max="15" width="9" style="1"/>
    <col min="16" max="16" width="11.625" style="1" bestFit="1" customWidth="1"/>
    <col min="17" max="16384" width="9" style="1"/>
  </cols>
  <sheetData>
    <row r="1" spans="2:10" ht="20.25" customHeight="1" x14ac:dyDescent="0.3"/>
    <row r="2" spans="2:10" ht="20.25" customHeight="1" x14ac:dyDescent="0.3"/>
    <row r="3" spans="2:10" ht="20.25" customHeight="1" thickBot="1" x14ac:dyDescent="0.35"/>
    <row r="4" spans="2:10" ht="27.75" thickBot="1" x14ac:dyDescent="0.35">
      <c r="B4" s="11" t="s">
        <v>0</v>
      </c>
      <c r="C4" s="12" t="s">
        <v>2</v>
      </c>
      <c r="D4" s="12" t="s">
        <v>3</v>
      </c>
      <c r="E4" s="13" t="s">
        <v>4</v>
      </c>
      <c r="F4" s="13" t="s">
        <v>5</v>
      </c>
      <c r="G4" s="12" t="s">
        <v>7</v>
      </c>
      <c r="H4" s="12" t="s">
        <v>8</v>
      </c>
      <c r="I4" s="12" t="s">
        <v>9</v>
      </c>
      <c r="J4" s="14" t="s">
        <v>10</v>
      </c>
    </row>
    <row r="5" spans="2:10" x14ac:dyDescent="0.3">
      <c r="B5" s="17" t="s">
        <v>11</v>
      </c>
      <c r="C5" s="18" t="s">
        <v>20</v>
      </c>
      <c r="D5" s="18" t="s">
        <v>25</v>
      </c>
      <c r="E5" s="51">
        <v>55000</v>
      </c>
      <c r="F5" s="20">
        <v>5</v>
      </c>
      <c r="G5" s="21">
        <v>43666</v>
      </c>
      <c r="H5" s="18" t="s">
        <v>33</v>
      </c>
      <c r="I5" s="21">
        <f>G5+RIGHT(B5,1) * 30 * 12</f>
        <v>44386</v>
      </c>
      <c r="J5" s="54">
        <f>IF(H5="서울", E5*F5*20*1,  E5*F5*20*1.1)</f>
        <v>6050000.0000000009</v>
      </c>
    </row>
    <row r="6" spans="2:10" x14ac:dyDescent="0.3">
      <c r="B6" s="6" t="s">
        <v>12</v>
      </c>
      <c r="C6" s="2" t="s">
        <v>22</v>
      </c>
      <c r="D6" s="2" t="s">
        <v>26</v>
      </c>
      <c r="E6" s="52">
        <v>72000</v>
      </c>
      <c r="F6" s="4">
        <v>6</v>
      </c>
      <c r="G6" s="5">
        <v>43454</v>
      </c>
      <c r="H6" s="2" t="s">
        <v>34</v>
      </c>
      <c r="I6" s="5">
        <f>G6+RIGHT(B6,1) * 30 * 12</f>
        <v>44534</v>
      </c>
      <c r="J6" s="55">
        <f>IF(H6="서울", E6*F6*20*1,  E6*F6*20*1.1)</f>
        <v>8640000</v>
      </c>
    </row>
    <row r="7" spans="2:10" x14ac:dyDescent="0.3">
      <c r="B7" s="6" t="s">
        <v>13</v>
      </c>
      <c r="C7" s="2" t="s">
        <v>22</v>
      </c>
      <c r="D7" s="2" t="s">
        <v>27</v>
      </c>
      <c r="E7" s="52">
        <v>80000</v>
      </c>
      <c r="F7" s="4">
        <v>5</v>
      </c>
      <c r="G7" s="5">
        <v>43910</v>
      </c>
      <c r="H7" s="2" t="s">
        <v>35</v>
      </c>
      <c r="I7" s="5">
        <f t="shared" ref="I7:I12" si="0">G7+RIGHT(B7,1) * 30 * 12</f>
        <v>44630</v>
      </c>
      <c r="J7" s="55">
        <f t="shared" ref="J7:J11" si="1">IF(H7="서울", E7*F7*20*1,  E7*F7*20*1.1)</f>
        <v>8800000</v>
      </c>
    </row>
    <row r="8" spans="2:10" x14ac:dyDescent="0.3">
      <c r="B8" s="6" t="s">
        <v>14</v>
      </c>
      <c r="C8" s="2" t="s">
        <v>24</v>
      </c>
      <c r="D8" s="2" t="s">
        <v>28</v>
      </c>
      <c r="E8" s="52">
        <v>65000</v>
      </c>
      <c r="F8" s="4">
        <v>5</v>
      </c>
      <c r="G8" s="5">
        <v>43605</v>
      </c>
      <c r="H8" s="2" t="s">
        <v>34</v>
      </c>
      <c r="I8" s="5">
        <f t="shared" si="0"/>
        <v>44325</v>
      </c>
      <c r="J8" s="55">
        <f t="shared" si="1"/>
        <v>6500000</v>
      </c>
    </row>
    <row r="9" spans="2:10" x14ac:dyDescent="0.3">
      <c r="B9" s="6" t="s">
        <v>15</v>
      </c>
      <c r="C9" s="2" t="s">
        <v>20</v>
      </c>
      <c r="D9" s="2" t="s">
        <v>29</v>
      </c>
      <c r="E9" s="52">
        <v>54000</v>
      </c>
      <c r="F9" s="4">
        <v>7</v>
      </c>
      <c r="G9" s="5">
        <v>43728</v>
      </c>
      <c r="H9" s="2" t="s">
        <v>36</v>
      </c>
      <c r="I9" s="5">
        <f t="shared" si="0"/>
        <v>44808</v>
      </c>
      <c r="J9" s="55">
        <f t="shared" si="1"/>
        <v>8316000.0000000009</v>
      </c>
    </row>
    <row r="10" spans="2:10" x14ac:dyDescent="0.3">
      <c r="B10" s="6" t="s">
        <v>16</v>
      </c>
      <c r="C10" s="2" t="s">
        <v>24</v>
      </c>
      <c r="D10" s="2" t="s">
        <v>30</v>
      </c>
      <c r="E10" s="52">
        <v>58000</v>
      </c>
      <c r="F10" s="4">
        <v>6</v>
      </c>
      <c r="G10" s="5">
        <v>43789</v>
      </c>
      <c r="H10" s="2" t="s">
        <v>37</v>
      </c>
      <c r="I10" s="5">
        <f t="shared" si="0"/>
        <v>44869</v>
      </c>
      <c r="J10" s="55">
        <f t="shared" si="1"/>
        <v>7656000.0000000009</v>
      </c>
    </row>
    <row r="11" spans="2:10" x14ac:dyDescent="0.3">
      <c r="B11" s="6" t="s">
        <v>17</v>
      </c>
      <c r="C11" s="2" t="s">
        <v>22</v>
      </c>
      <c r="D11" s="2" t="s">
        <v>31</v>
      </c>
      <c r="E11" s="52">
        <v>63000</v>
      </c>
      <c r="F11" s="4">
        <v>4</v>
      </c>
      <c r="G11" s="5">
        <v>43424</v>
      </c>
      <c r="H11" s="2" t="s">
        <v>35</v>
      </c>
      <c r="I11" s="5">
        <f t="shared" si="0"/>
        <v>44144</v>
      </c>
      <c r="J11" s="55">
        <f t="shared" si="1"/>
        <v>5544000</v>
      </c>
    </row>
    <row r="12" spans="2:10" ht="14.25" thickBot="1" x14ac:dyDescent="0.35">
      <c r="B12" s="7" t="s">
        <v>18</v>
      </c>
      <c r="C12" s="8" t="s">
        <v>20</v>
      </c>
      <c r="D12" s="8" t="s">
        <v>32</v>
      </c>
      <c r="E12" s="53">
        <v>55000</v>
      </c>
      <c r="F12" s="23">
        <v>5</v>
      </c>
      <c r="G12" s="24">
        <v>43516</v>
      </c>
      <c r="H12" s="8" t="s">
        <v>34</v>
      </c>
      <c r="I12" s="24">
        <f t="shared" si="0"/>
        <v>44236</v>
      </c>
      <c r="J12" s="56">
        <f>IF(H12="서울", E12*F12*20*1,  E12*F12*20*1.1)</f>
        <v>5500000</v>
      </c>
    </row>
    <row r="13" spans="2:10" x14ac:dyDescent="0.3">
      <c r="B13" s="46" t="s">
        <v>38</v>
      </c>
      <c r="C13" s="43"/>
      <c r="D13" s="43"/>
      <c r="E13" s="15">
        <f>ROUND(DAVERAGE(B4:J12,4,C4:C5), -2)</f>
        <v>54700</v>
      </c>
      <c r="F13" s="44"/>
      <c r="G13" s="43" t="s">
        <v>40</v>
      </c>
      <c r="H13" s="43"/>
      <c r="I13" s="43"/>
      <c r="J13" s="16">
        <f>LARGE(E5:E12,2)</f>
        <v>72000</v>
      </c>
    </row>
    <row r="14" spans="2:10" ht="14.25" thickBot="1" x14ac:dyDescent="0.35">
      <c r="B14" s="47" t="s">
        <v>39</v>
      </c>
      <c r="C14" s="48"/>
      <c r="D14" s="48"/>
      <c r="E14" s="25">
        <f>SUMIF(근무지,"서울",F5:F12)/COUNTIF(근무지,"서울")</f>
        <v>5.333333333333333</v>
      </c>
      <c r="F14" s="45"/>
      <c r="G14" s="9" t="s">
        <v>3</v>
      </c>
      <c r="H14" s="8" t="s">
        <v>49</v>
      </c>
      <c r="I14" s="9" t="s">
        <v>8</v>
      </c>
      <c r="J14" s="10" t="str">
        <f>VLOOKUP(H14, D5:J12,5, FALSE)</f>
        <v>경주</v>
      </c>
    </row>
    <row r="15" spans="2:10" ht="18" customHeight="1" x14ac:dyDescent="0.3"/>
    <row r="16" spans="2:10" ht="28.5" customHeight="1" x14ac:dyDescent="0.3"/>
  </sheetData>
  <mergeCells count="4">
    <mergeCell ref="G13:I13"/>
    <mergeCell ref="F13:F14"/>
    <mergeCell ref="B13:D13"/>
    <mergeCell ref="B14:D14"/>
  </mergeCells>
  <phoneticPr fontId="2" type="noConversion"/>
  <conditionalFormatting sqref="E5:E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{B68FB00D-ED8C-4654-A463-D71A78459D86}</x14:id>
        </ext>
      </extLst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{BDC99428-CC57-4914-A710-D9EB2A7334CF}</x14:id>
        </ext>
      </extLst>
    </cfRule>
  </conditionalFormatting>
  <dataValidations count="1">
    <dataValidation type="list" allowBlank="1" showInputMessage="1" showErrorMessage="1" sqref="H14" xr:uid="{FE3A018C-4741-4C5E-B03E-DF3731279722}">
      <formula1>$D$5:$D$12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8FB00D-ED8C-4654-A463-D71A78459D86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14:cfRule type="dataBar" id="{BDC99428-CC57-4914-A710-D9EB2A7334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BF14-9585-47D9-B326-EC1BB7B3502E}">
  <dimension ref="B1:H22"/>
  <sheetViews>
    <sheetView workbookViewId="0">
      <selection activeCell="H17" sqref="H17"/>
    </sheetView>
  </sheetViews>
  <sheetFormatPr defaultRowHeight="16.5" x14ac:dyDescent="0.3"/>
  <cols>
    <col min="1" max="1" width="1.625" customWidth="1"/>
    <col min="2" max="2" width="10.25" customWidth="1"/>
    <col min="3" max="3" width="14.125" bestFit="1" customWidth="1"/>
    <col min="7" max="7" width="11.625" bestFit="1" customWidth="1"/>
  </cols>
  <sheetData>
    <row r="1" spans="2:8" ht="17.25" thickBot="1" x14ac:dyDescent="0.35"/>
    <row r="2" spans="2:8" ht="27.75" thickBot="1" x14ac:dyDescent="0.35">
      <c r="B2" s="11" t="s">
        <v>0</v>
      </c>
      <c r="C2" s="12" t="s">
        <v>2</v>
      </c>
      <c r="D2" s="12" t="s">
        <v>3</v>
      </c>
      <c r="E2" s="13" t="s">
        <v>4</v>
      </c>
      <c r="F2" s="13" t="s">
        <v>5</v>
      </c>
      <c r="G2" s="12" t="s">
        <v>7</v>
      </c>
      <c r="H2" s="12" t="s">
        <v>8</v>
      </c>
    </row>
    <row r="3" spans="2:8" x14ac:dyDescent="0.3">
      <c r="B3" s="17" t="s">
        <v>11</v>
      </c>
      <c r="C3" s="18" t="s">
        <v>20</v>
      </c>
      <c r="D3" s="18" t="s">
        <v>25</v>
      </c>
      <c r="E3" s="19">
        <v>55000</v>
      </c>
      <c r="F3" s="20">
        <v>5</v>
      </c>
      <c r="G3" s="21">
        <v>43666</v>
      </c>
      <c r="H3" s="18" t="s">
        <v>33</v>
      </c>
    </row>
    <row r="4" spans="2:8" x14ac:dyDescent="0.3">
      <c r="B4" s="6" t="s">
        <v>12</v>
      </c>
      <c r="C4" s="2" t="s">
        <v>22</v>
      </c>
      <c r="D4" s="2" t="s">
        <v>26</v>
      </c>
      <c r="E4" s="3">
        <v>72000</v>
      </c>
      <c r="F4" s="4">
        <v>6</v>
      </c>
      <c r="G4" s="5">
        <v>43454</v>
      </c>
      <c r="H4" s="2" t="s">
        <v>34</v>
      </c>
    </row>
    <row r="5" spans="2:8" x14ac:dyDescent="0.3">
      <c r="B5" s="6" t="s">
        <v>13</v>
      </c>
      <c r="C5" s="2" t="s">
        <v>22</v>
      </c>
      <c r="D5" s="2" t="s">
        <v>27</v>
      </c>
      <c r="E5" s="3">
        <v>80000</v>
      </c>
      <c r="F5" s="4">
        <v>5</v>
      </c>
      <c r="G5" s="5">
        <v>43910</v>
      </c>
      <c r="H5" s="2" t="s">
        <v>35</v>
      </c>
    </row>
    <row r="6" spans="2:8" x14ac:dyDescent="0.3">
      <c r="B6" s="6" t="s">
        <v>14</v>
      </c>
      <c r="C6" s="2" t="s">
        <v>24</v>
      </c>
      <c r="D6" s="2" t="s">
        <v>28</v>
      </c>
      <c r="E6" s="3">
        <v>65000</v>
      </c>
      <c r="F6" s="4">
        <v>5</v>
      </c>
      <c r="G6" s="5">
        <v>43605</v>
      </c>
      <c r="H6" s="2" t="s">
        <v>34</v>
      </c>
    </row>
    <row r="7" spans="2:8" x14ac:dyDescent="0.3">
      <c r="B7" s="6" t="s">
        <v>15</v>
      </c>
      <c r="C7" s="2" t="s">
        <v>20</v>
      </c>
      <c r="D7" s="2" t="s">
        <v>29</v>
      </c>
      <c r="E7" s="3">
        <v>54000</v>
      </c>
      <c r="F7" s="4">
        <v>7</v>
      </c>
      <c r="G7" s="5">
        <v>43728</v>
      </c>
      <c r="H7" s="2" t="s">
        <v>36</v>
      </c>
    </row>
    <row r="8" spans="2:8" x14ac:dyDescent="0.3">
      <c r="B8" s="6" t="s">
        <v>16</v>
      </c>
      <c r="C8" s="2" t="s">
        <v>24</v>
      </c>
      <c r="D8" s="2" t="s">
        <v>30</v>
      </c>
      <c r="E8" s="3">
        <v>58000</v>
      </c>
      <c r="F8" s="4">
        <v>6</v>
      </c>
      <c r="G8" s="5">
        <v>43789</v>
      </c>
      <c r="H8" s="2" t="s">
        <v>37</v>
      </c>
    </row>
    <row r="9" spans="2:8" x14ac:dyDescent="0.3">
      <c r="B9" s="6" t="s">
        <v>17</v>
      </c>
      <c r="C9" s="2" t="s">
        <v>22</v>
      </c>
      <c r="D9" s="2" t="s">
        <v>31</v>
      </c>
      <c r="E9" s="3">
        <v>63000</v>
      </c>
      <c r="F9" s="4">
        <v>4</v>
      </c>
      <c r="G9" s="5">
        <v>43424</v>
      </c>
      <c r="H9" s="2" t="s">
        <v>35</v>
      </c>
    </row>
    <row r="10" spans="2:8" ht="17.25" thickBot="1" x14ac:dyDescent="0.35">
      <c r="B10" s="7" t="s">
        <v>18</v>
      </c>
      <c r="C10" s="8" t="s">
        <v>20</v>
      </c>
      <c r="D10" s="8" t="s">
        <v>32</v>
      </c>
      <c r="E10" s="22">
        <v>55000</v>
      </c>
      <c r="F10" s="23">
        <v>5</v>
      </c>
      <c r="G10" s="24">
        <v>43516</v>
      </c>
      <c r="H10" s="8" t="s">
        <v>34</v>
      </c>
    </row>
    <row r="13" spans="2:8" x14ac:dyDescent="0.3">
      <c r="B13" s="1" t="s">
        <v>8</v>
      </c>
      <c r="C13" s="1" t="s">
        <v>7</v>
      </c>
    </row>
    <row r="14" spans="2:8" x14ac:dyDescent="0.3">
      <c r="B14" s="1" t="s">
        <v>34</v>
      </c>
    </row>
    <row r="15" spans="2:8" x14ac:dyDescent="0.3">
      <c r="C15" t="s">
        <v>41</v>
      </c>
    </row>
    <row r="18" spans="2:8" ht="27" x14ac:dyDescent="0.3">
      <c r="B18" s="29" t="s">
        <v>0</v>
      </c>
      <c r="C18" s="30" t="s">
        <v>2</v>
      </c>
      <c r="D18" s="30" t="s">
        <v>3</v>
      </c>
      <c r="E18" s="31" t="s">
        <v>4</v>
      </c>
      <c r="F18" s="31" t="s">
        <v>5</v>
      </c>
      <c r="G18" s="30" t="s">
        <v>7</v>
      </c>
      <c r="H18" s="32" t="s">
        <v>8</v>
      </c>
    </row>
    <row r="19" spans="2:8" x14ac:dyDescent="0.3">
      <c r="B19" s="27" t="s">
        <v>12</v>
      </c>
      <c r="C19" s="2" t="s">
        <v>22</v>
      </c>
      <c r="D19" s="2" t="s">
        <v>26</v>
      </c>
      <c r="E19" s="26">
        <v>72000</v>
      </c>
      <c r="F19" s="4">
        <v>6</v>
      </c>
      <c r="G19" s="5">
        <v>43454</v>
      </c>
      <c r="H19" s="28" t="s">
        <v>34</v>
      </c>
    </row>
    <row r="20" spans="2:8" x14ac:dyDescent="0.3">
      <c r="B20" s="27" t="s">
        <v>13</v>
      </c>
      <c r="C20" s="2" t="s">
        <v>22</v>
      </c>
      <c r="D20" s="2" t="s">
        <v>27</v>
      </c>
      <c r="E20" s="26">
        <v>80000</v>
      </c>
      <c r="F20" s="4">
        <v>5</v>
      </c>
      <c r="G20" s="5">
        <v>43910</v>
      </c>
      <c r="H20" s="28" t="s">
        <v>35</v>
      </c>
    </row>
    <row r="21" spans="2:8" x14ac:dyDescent="0.3">
      <c r="B21" s="27" t="s">
        <v>14</v>
      </c>
      <c r="C21" s="2" t="s">
        <v>24</v>
      </c>
      <c r="D21" s="2" t="s">
        <v>28</v>
      </c>
      <c r="E21" s="26">
        <v>65000</v>
      </c>
      <c r="F21" s="4">
        <v>5</v>
      </c>
      <c r="G21" s="5">
        <v>43605</v>
      </c>
      <c r="H21" s="28" t="s">
        <v>34</v>
      </c>
    </row>
    <row r="22" spans="2:8" x14ac:dyDescent="0.3">
      <c r="B22" s="33" t="s">
        <v>18</v>
      </c>
      <c r="C22" s="34" t="s">
        <v>20</v>
      </c>
      <c r="D22" s="34" t="s">
        <v>32</v>
      </c>
      <c r="E22" s="35">
        <v>55000</v>
      </c>
      <c r="F22" s="36">
        <v>5</v>
      </c>
      <c r="G22" s="37">
        <v>43516</v>
      </c>
      <c r="H22" s="38" t="s">
        <v>34</v>
      </c>
    </row>
  </sheetData>
  <phoneticPr fontId="2" type="noConversion"/>
  <conditionalFormatting sqref="E3:E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{2DE63B73-815E-47A9-83A1-25D46AD30E75}</x14:id>
        </ext>
      </extLst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{6FEAF9A9-837F-4A7C-AFE8-F9F20BC7C137}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DE63B73-815E-47A9-83A1-25D46AD30E7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14:cfRule type="dataBar" id="{6FEAF9A9-837F-4A7C-AFE8-F9F20BC7C1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718E-2560-4EB5-87D7-E2608EE4F351}">
  <dimension ref="B2:H8"/>
  <sheetViews>
    <sheetView workbookViewId="0">
      <selection activeCell="D33" sqref="D33"/>
    </sheetView>
  </sheetViews>
  <sheetFormatPr defaultRowHeight="16.5" x14ac:dyDescent="0.3"/>
  <cols>
    <col min="1" max="1" width="1.625" customWidth="1"/>
    <col min="2" max="3" width="13.875" bestFit="1" customWidth="1"/>
    <col min="4" max="4" width="18.75" bestFit="1" customWidth="1"/>
    <col min="5" max="5" width="11.125" bestFit="1" customWidth="1"/>
    <col min="6" max="6" width="18.75" bestFit="1" customWidth="1"/>
    <col min="7" max="7" width="11.125" bestFit="1" customWidth="1"/>
    <col min="8" max="8" width="18.75" bestFit="1" customWidth="1"/>
    <col min="9" max="9" width="15.875" bestFit="1" customWidth="1"/>
    <col min="10" max="10" width="23.5" bestFit="1" customWidth="1"/>
    <col min="11" max="11" width="20" bestFit="1" customWidth="1"/>
    <col min="12" max="12" width="15.875" bestFit="1" customWidth="1"/>
    <col min="13" max="13" width="23.5" bestFit="1" customWidth="1"/>
    <col min="14" max="14" width="24.75" bestFit="1" customWidth="1"/>
  </cols>
  <sheetData>
    <row r="2" spans="2:8" x14ac:dyDescent="0.3">
      <c r="B2" s="39"/>
      <c r="C2" s="40" t="s">
        <v>1</v>
      </c>
      <c r="D2" s="39"/>
      <c r="E2" s="39"/>
      <c r="F2" s="39"/>
      <c r="G2" s="39"/>
      <c r="H2" s="39"/>
    </row>
    <row r="3" spans="2:8" x14ac:dyDescent="0.3">
      <c r="B3" s="39"/>
      <c r="C3" s="49" t="s">
        <v>23</v>
      </c>
      <c r="D3" s="50"/>
      <c r="E3" s="49" t="s">
        <v>19</v>
      </c>
      <c r="F3" s="50"/>
      <c r="G3" s="49" t="s">
        <v>21</v>
      </c>
      <c r="H3" s="50"/>
    </row>
    <row r="4" spans="2:8" x14ac:dyDescent="0.3">
      <c r="B4" s="40" t="s">
        <v>6</v>
      </c>
      <c r="C4" s="41" t="s">
        <v>46</v>
      </c>
      <c r="D4" s="41" t="s">
        <v>48</v>
      </c>
      <c r="E4" s="41" t="s">
        <v>46</v>
      </c>
      <c r="F4" s="41" t="s">
        <v>48</v>
      </c>
      <c r="G4" s="41" t="s">
        <v>46</v>
      </c>
      <c r="H4" s="41" t="s">
        <v>48</v>
      </c>
    </row>
    <row r="5" spans="2:8" x14ac:dyDescent="0.3">
      <c r="B5" s="42" t="s">
        <v>43</v>
      </c>
      <c r="C5" s="42" t="s">
        <v>47</v>
      </c>
      <c r="D5" s="42" t="s">
        <v>47</v>
      </c>
      <c r="E5" s="42" t="s">
        <v>47</v>
      </c>
      <c r="F5" s="42" t="s">
        <v>47</v>
      </c>
      <c r="G5" s="42">
        <v>2</v>
      </c>
      <c r="H5" s="42">
        <v>67500</v>
      </c>
    </row>
    <row r="6" spans="2:8" x14ac:dyDescent="0.3">
      <c r="B6" s="42" t="s">
        <v>45</v>
      </c>
      <c r="C6" s="42">
        <v>2</v>
      </c>
      <c r="D6" s="42">
        <v>61500</v>
      </c>
      <c r="E6" s="42">
        <v>3</v>
      </c>
      <c r="F6" s="42">
        <v>54666.666666666664</v>
      </c>
      <c r="G6" s="42" t="s">
        <v>47</v>
      </c>
      <c r="H6" s="42" t="s">
        <v>47</v>
      </c>
    </row>
    <row r="7" spans="2:8" x14ac:dyDescent="0.3">
      <c r="B7" s="42" t="s">
        <v>44</v>
      </c>
      <c r="C7" s="42" t="s">
        <v>47</v>
      </c>
      <c r="D7" s="42" t="s">
        <v>47</v>
      </c>
      <c r="E7" s="42" t="s">
        <v>47</v>
      </c>
      <c r="F7" s="42" t="s">
        <v>47</v>
      </c>
      <c r="G7" s="42">
        <v>1</v>
      </c>
      <c r="H7" s="42">
        <v>80000</v>
      </c>
    </row>
    <row r="8" spans="2:8" x14ac:dyDescent="0.3">
      <c r="B8" s="42" t="s">
        <v>42</v>
      </c>
      <c r="C8" s="42">
        <v>2</v>
      </c>
      <c r="D8" s="42">
        <v>61500</v>
      </c>
      <c r="E8" s="42">
        <v>3</v>
      </c>
      <c r="F8" s="42">
        <v>54666.666666666664</v>
      </c>
      <c r="G8" s="42">
        <v>3</v>
      </c>
      <c r="H8" s="42">
        <v>71666.666666666672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AB65E2E48C96F046A02EE700DCE93305" ma:contentTypeVersion="5" ma:contentTypeDescription="새 문서를 만듭니다." ma:contentTypeScope="" ma:versionID="2ed75121fd9b69e96b44ee894b832b30">
  <xsd:schema xmlns:xsd="http://www.w3.org/2001/XMLSchema" xmlns:xs="http://www.w3.org/2001/XMLSchema" xmlns:p="http://schemas.microsoft.com/office/2006/metadata/properties" xmlns:ns3="a91bb28b-6aed-4367-a201-49642bb1ef6f" targetNamespace="http://schemas.microsoft.com/office/2006/metadata/properties" ma:root="true" ma:fieldsID="9c41768a83e3c525f7bd1f1cc9340e28" ns3:_="">
    <xsd:import namespace="a91bb28b-6aed-4367-a201-49642bb1ef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bb28b-6aed-4367-a201-49642bb1ef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52986-6C57-47BE-88A4-49013A1BED49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a91bb28b-6aed-4367-a201-49642bb1ef6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8C9F14E-5E93-4366-BEBA-49F88AC94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54DABD-4A49-4EC1-B300-8976DF70C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bb28b-6aed-4367-a201-49642bb1e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근무지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CKIRUser</dc:creator>
  <cp:lastModifiedBy>장동현</cp:lastModifiedBy>
  <dcterms:created xsi:type="dcterms:W3CDTF">2025-02-12T04:27:59Z</dcterms:created>
  <dcterms:modified xsi:type="dcterms:W3CDTF">2025-02-14T06:30:44Z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0x010100AB65E2E48C96F046A02EE700DCE93305</vt:lpwstr>
  </property>
</Properties>
</file>