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28232f8ab98359/바탕 화면/컴활1급/01 시험장따라하기/"/>
    </mc:Choice>
  </mc:AlternateContent>
  <xr:revisionPtr revIDLastSave="77" documentId="13_ncr:1_{B469AE8D-BF28-49B8-8FDD-EE8E5E4DC90F}" xr6:coauthVersionLast="47" xr6:coauthVersionMax="47" xr10:uidLastSave="{3E808CFE-FB0B-43E6-B004-38D6BE277500}"/>
  <bookViews>
    <workbookView xWindow="-108" yWindow="-108" windowWidth="23256" windowHeight="12456" tabRatio="771" firstSheet="1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" l="1"/>
  <c r="M13" i="3" a="1"/>
  <c r="M13" i="3" s="1"/>
  <c r="M14" i="3" a="1"/>
  <c r="M14" i="3" s="1"/>
  <c r="M15" i="3" a="1"/>
  <c r="M15" i="3" s="1"/>
  <c r="M16" i="3" a="1"/>
  <c r="M16" i="3" s="1"/>
  <c r="M12" i="3" a="1"/>
  <c r="M12" i="3" s="1"/>
  <c r="L12" i="3" a="1"/>
  <c r="L12" i="3" s="1"/>
  <c r="L13" i="3" a="1"/>
  <c r="L13" i="3" s="1"/>
  <c r="L14" i="3" a="1"/>
  <c r="L14" i="3" s="1"/>
  <c r="L15" i="3" a="1"/>
  <c r="L15" i="3" s="1"/>
  <c r="L16" i="3" a="1"/>
  <c r="L16" i="3" s="1"/>
  <c r="K13" i="3" a="1"/>
  <c r="K13" i="3"/>
  <c r="K14" i="3" a="1"/>
  <c r="K14" i="3"/>
  <c r="K15" i="3" a="1"/>
  <c r="K15" i="3"/>
  <c r="K16" i="3" a="1"/>
  <c r="K16" i="3"/>
  <c r="K12" i="3" a="1"/>
  <c r="K12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4" i="3"/>
  <c r="F35" i="5"/>
  <c r="F31" i="5"/>
  <c r="F28" i="5"/>
  <c r="F25" i="5"/>
  <c r="F21" i="5"/>
  <c r="F18" i="5"/>
  <c r="F14" i="5"/>
  <c r="F7" i="5"/>
  <c r="F5" i="5"/>
  <c r="F37" i="5" s="1"/>
  <c r="G36" i="5"/>
  <c r="G29" i="5"/>
  <c r="G19" i="5"/>
  <c r="G8" i="5"/>
  <c r="G38" i="5" s="1"/>
  <c r="B35" i="1"/>
  <c r="H5" i="3" a="1"/>
  <c r="H12" i="3" a="1"/>
  <c r="H19" i="3" a="1"/>
  <c r="H26" i="3" a="1"/>
  <c r="H33" i="3" a="1"/>
  <c r="H6" i="3" a="1"/>
  <c r="H13" i="3" a="1"/>
  <c r="H20" i="3" a="1"/>
  <c r="H27" i="3" a="1"/>
  <c r="H7" i="3" a="1"/>
  <c r="H14" i="3" a="1"/>
  <c r="H21" i="3" a="1"/>
  <c r="H28" i="3" a="1"/>
  <c r="H8" i="3" a="1"/>
  <c r="H15" i="3" a="1"/>
  <c r="H22" i="3" a="1"/>
  <c r="H29" i="3" a="1"/>
  <c r="H9" i="3" a="1"/>
  <c r="H16" i="3" a="1"/>
  <c r="H23" i="3" a="1"/>
  <c r="H30" i="3" a="1"/>
  <c r="H10" i="3" a="1"/>
  <c r="H17" i="3" a="1"/>
  <c r="H24" i="3" a="1"/>
  <c r="H31" i="3" a="1"/>
  <c r="H11" i="3" a="1"/>
  <c r="H18" i="3" a="1"/>
  <c r="H25" i="3" a="1"/>
  <c r="H32" i="3" a="1"/>
  <c r="H4" i="3" a="1"/>
  <c r="H32" i="3" l="1"/>
  <c r="H25" i="3"/>
  <c r="H18" i="3"/>
  <c r="H11" i="3"/>
  <c r="H31" i="3"/>
  <c r="H24" i="3"/>
  <c r="H17" i="3"/>
  <c r="H10" i="3"/>
  <c r="H30" i="3"/>
  <c r="H23" i="3"/>
  <c r="H16" i="3"/>
  <c r="H9" i="3"/>
  <c r="H29" i="3"/>
  <c r="H22" i="3"/>
  <c r="H15" i="3"/>
  <c r="H8" i="3"/>
  <c r="H28" i="3"/>
  <c r="H21" i="3"/>
  <c r="H14" i="3"/>
  <c r="H7" i="3"/>
  <c r="H27" i="3"/>
  <c r="H20" i="3"/>
  <c r="H13" i="3"/>
  <c r="H6" i="3"/>
  <c r="H33" i="3"/>
  <c r="H26" i="3"/>
  <c r="H19" i="3"/>
  <c r="H12" i="3"/>
  <c r="H5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39E6AE-CDB0-4F42-A9C1-9CEB145AC56B}" name="MS Access Database_Query" type="1" refreshedVersion="8" background="1">
    <dbPr connection="DSN=MS Access Database;DBQ=C:\Users\dkswo\OneDrive\Documents\컴활 참고자료모음\학용품.accdb;DefaultDir=C:\Users\dkswo\OneDrive\Documents\컴활 참고자료모음;DriverId=25;FIL=MS Access;MaxBufferSize=2048;PageTimeout=5;" command="SELECT 학용품판매.날짜, 학용품판매.문구점, 학용품판매.품목, 학용품판매.단가, 학용품판매.수량_x000d__x000a_FROM `C:\Users\dkswo\OneDrive\Documents\컴활 참고자료모음\학용품.accdb`.학용품판매 학용품판매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<sst xmlns="http://schemas.openxmlformats.org/spreadsheetml/2006/main" count="529" uniqueCount="70">
  <si>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</si>
  <si>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</si>
  <si>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</si>
  <si>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</si>
  <si>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</si>
  <si>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</si>
  <si>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</si>
  <si>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</si>
  <si>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</si>
  <si>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</si>
  <si>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</si>
  <si>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</si>
  <si>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</si>
  <si>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</si>
  <si>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</si>
  <si>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</si>
  <si>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</si>
  <si>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</si>
  <si>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</si>
  <si>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</si>
  <si>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</si>
  <si>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</si>
  <si>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</si>
  <si>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</si>
  <si>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</si>
  <si>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</si>
  <si>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</si>
  <si>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</si>
  <si>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</si>
  <si>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</si>
  <si>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</si>
  <si>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</si>
  <si>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</si>
  <si>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</si>
  <si>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</si>
  <si>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</si>
  <si>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</si>
  <si>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</si>
  <si>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</si>
  <si>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</si>
  <si>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</si>
  <si>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</si>
  <si>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</si>
  <si>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</si>
  <si>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</si>
  <si>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</si>
  <si>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</si>
  <si>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</si>
  <si>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</si>
  <si>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</si>
  <si>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</si>
  <si>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</si>
  <si>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</si>
  <si>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1사분기</t>
  </si>
  <si>
    <t>2사분기</t>
  </si>
  <si>
    <t>3사분기</t>
  </si>
  <si>
    <t>합계 : 단가</t>
  </si>
  <si>
    <t>값</t>
  </si>
  <si>
    <t>합계 : 수량</t>
  </si>
  <si>
    <t>***</t>
  </si>
  <si>
    <t>화진아트 요약</t>
  </si>
  <si>
    <t>모닝아트 요약</t>
  </si>
  <si>
    <t>신화상사 요약</t>
  </si>
  <si>
    <t>남경문구 요약</t>
  </si>
  <si>
    <t>연필 개수</t>
  </si>
  <si>
    <t>크레파스 개수</t>
  </si>
  <si>
    <t>종합장 개수</t>
  </si>
  <si>
    <t>리코더 개수</t>
  </si>
  <si>
    <t>전체 개수</t>
  </si>
  <si>
    <t>판매 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</si>
</sst>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4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6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6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2</xdr:row>
          <xdr:rowOff>198120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kswo" refreshedDate="46252.454739120367" backgroundQuery="1" createdVersion="8" refreshedVersion="8" minRefreshableVersion="3" recordCount="30" xr:uid="{EFB37E08-ADDA-49BC-9031-D68FF90372A3}">
  <cacheSource type="external" connectionId="1"/>
  <cacheFields count="6">
    <cacheField name="날짜" numFmtId="0" sqlType="11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 sqlType="-9">
      <sharedItems count="5">
        <s v="화진아트"/>
        <s v="모닝아트"/>
        <s v="새싹문구"/>
        <s v="신화상사"/>
        <s v="남경문구"/>
      </sharedItems>
    </cacheField>
    <cacheField name="품목" numFmtId="0" sqlType="-9">
      <sharedItems count="4">
        <s v="연필"/>
        <s v="크레파스"/>
        <s v="리코더"/>
        <s v="종합장"/>
      </sharedItems>
    </cacheField>
    <cacheField name="단가" numFmtId="0" sqlType="4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 sqlType="4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AC2172-414E-45A7-A2CA-E4962B869306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name="날짜11"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name="날짜" axis="axisCol" compact="0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0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L12" sqref="L12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>AND(FIND("화",$C3)&gt;=1,OR(MONTH($B3)=5,MONTH($B3)=7))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AND(LEFT($D3,1)="E",ISEVEN(ROW($B3)))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/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tabSelected="1" topLeftCell="A8" workbookViewId="0">
      <selection activeCell="J20" sqref="J20:M20"/>
    </sheetView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>
        <f>$E4*$F4*(1-VLOOKUP($D4,$J$5:$O$8,MATCH($F4,$K$4:$O$4,1)+1,FALSE))</f>
        <v>387000</v>
      </c>
      <c r="H4" s="17" t="str" cm="1">
        <f t="array" ref="H4">fn비고(A4)</f>
        <v>2019-3사분기</v>
      </c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>
        <f t="shared" ref="G5:G33" si="0">$E5*$F5*(1-VLOOKUP($D5,$J$5:$O$8,MATCH($F5,$K$4:$O$4,1)+1,FALSE))</f>
        <v>28420</v>
      </c>
      <c r="H5" s="17" t="str" cm="1">
        <f t="array" ref="H5">fn비고(A5)</f>
        <v>2019-3사분기</v>
      </c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>
        <f t="shared" si="0"/>
        <v>37240</v>
      </c>
      <c r="H6" s="17" t="str" cm="1">
        <f t="array" ref="H6">fn비고(A6)</f>
        <v>2020-2사분기</v>
      </c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>
        <f t="shared" si="0"/>
        <v>93000</v>
      </c>
      <c r="H7" s="17" t="str" cm="1">
        <f t="array" ref="H7">fn비고(A7)</f>
        <v>2019-2사분기</v>
      </c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>
        <f t="shared" si="0"/>
        <v>1262250</v>
      </c>
      <c r="H8" s="17" t="str" cm="1">
        <f t="array" ref="H8">fn비고(A8)</f>
        <v>2019-2사분기</v>
      </c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>
        <f t="shared" si="0"/>
        <v>1198500</v>
      </c>
      <c r="H9" s="17" t="str" cm="1">
        <f t="array" ref="H9">fn비고(A9)</f>
        <v>2020-4사분기</v>
      </c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>
        <f t="shared" si="0"/>
        <v>918000</v>
      </c>
      <c r="H10" s="17" t="str" cm="1">
        <f t="array" ref="H10">fn비고(A10)</f>
        <v>2019-1사분기</v>
      </c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>
        <f t="shared" si="0"/>
        <v>373500</v>
      </c>
      <c r="H11" s="17" t="str" cm="1">
        <f t="array" ref="H11">fn비고(A11)</f>
        <v>2020-1사분기</v>
      </c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>
        <f t="shared" si="0"/>
        <v>432450</v>
      </c>
      <c r="H12" s="17" t="str" cm="1">
        <f t="array" ref="H12">fn비고(A12)</f>
        <v>2019-3사분기</v>
      </c>
      <c r="J12" s="14" t="s">
        <v>17</v>
      </c>
      <c r="K12" s="17" cm="1">
        <f t="array" ref="K12">IFERROR(AVERAGE(IF(($B$4:$B$33=$J12)*($D$4:$D$33=K$11),$F$4:$F$33)),"판매수량없음")</f>
        <v>99</v>
      </c>
      <c r="L12" s="17" cm="1">
        <f t="array" ref="L12">IFERROR(AVERAGE(IF(($B$4:$B$33=$J12)*($D$4:$D$33=L$11),$F$4:$F$33)),"판매수량없음")</f>
        <v>71.666666666666671</v>
      </c>
      <c r="M12" s="17" t="str">
        <f t="array" ref="M12">TEXT(SUM(($B$4:$B$33=$J12)*1),"0건")</f>
        <v>5건</v>
      </c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>
        <f t="shared" si="0"/>
        <v>54096</v>
      </c>
      <c r="H13" s="17" t="str" cm="1">
        <f t="array" ref="H13">fn비고(A13)</f>
        <v>2019-1사분기</v>
      </c>
      <c r="J13" s="14" t="s">
        <v>8</v>
      </c>
      <c r="K13" s="17" t="str" cm="1">
        <f t="array" ref="K13">IFERROR(AVERAGE(IF(($B$4:$B$33=$J13)*($D$4:$D$33=K$11),$F$4:$F$33)),"판매수량없음")</f>
        <v>판매수량없음</v>
      </c>
      <c r="L13" s="17" cm="1">
        <f t="array" ref="L13">IFERROR(AVERAGE(IF(($B$4:$B$33=$J13)*($D$4:$D$33=L$11),$F$4:$F$33)),"판매수량없음")</f>
        <v>79.2</v>
      </c>
      <c r="M13" s="17" t="str">
        <f t="array" ref="M13">TEXT(SUM(($B$4:$B$33=$J13)*1),"0건")</f>
        <v>9건</v>
      </c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>
        <f t="shared" si="0"/>
        <v>137750</v>
      </c>
      <c r="H14" s="17" t="str" cm="1">
        <f t="array" ref="H14">fn비고(A14)</f>
        <v>2019-2사분기</v>
      </c>
      <c r="J14" s="14" t="s">
        <v>11</v>
      </c>
      <c r="K14" s="17" cm="1">
        <f t="array" ref="K14">IFERROR(AVERAGE(IF(($B$4:$B$33=$J14)*($D$4:$D$33=K$11),$F$4:$F$33)),"판매수량없음")</f>
        <v>57</v>
      </c>
      <c r="L14" s="17" t="str" cm="1">
        <f t="array" ref="L14">IFERROR(AVERAGE(IF(($B$4:$B$33=$J14)*($D$4:$D$33=L$11),$F$4:$F$33)),"판매수량없음")</f>
        <v>판매수량없음</v>
      </c>
      <c r="M14" s="17" t="str">
        <f t="array" ref="M14">TEXT(SUM(($B$4:$B$33=$J14)*1),"0건")</f>
        <v>2건</v>
      </c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>
        <f t="shared" si="0"/>
        <v>54720</v>
      </c>
      <c r="H15" s="17" t="str" cm="1">
        <f t="array" ref="H15">fn비고(A15)</f>
        <v>2019-1사분기</v>
      </c>
      <c r="J15" s="14" t="s">
        <v>14</v>
      </c>
      <c r="K15" s="17" t="str" cm="1">
        <f t="array" ref="K15">IFERROR(AVERAGE(IF(($B$4:$B$33=$J15)*($D$4:$D$33=K$11),$F$4:$F$33)),"판매수량없음")</f>
        <v>판매수량없음</v>
      </c>
      <c r="L15" s="17" cm="1">
        <f t="array" ref="L15">IFERROR(AVERAGE(IF(($B$4:$B$33=$J15)*($D$4:$D$33=L$11),$F$4:$F$33)),"판매수량없음")</f>
        <v>24</v>
      </c>
      <c r="M15" s="17" t="str">
        <f t="array" ref="M15">TEXT(SUM(($B$4:$B$33=$J15)*1),"0건")</f>
        <v>9건</v>
      </c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>
        <f t="shared" si="0"/>
        <v>53900</v>
      </c>
      <c r="H16" s="17" t="str" cm="1">
        <f t="array" ref="H16">fn비고(A16)</f>
        <v>2019-2사분기</v>
      </c>
      <c r="J16" s="14" t="s">
        <v>5</v>
      </c>
      <c r="K16" s="17" cm="1">
        <f t="array" ref="K16">IFERROR(AVERAGE(IF(($B$4:$B$33=$J16)*($D$4:$D$33=K$11),$F$4:$F$33)),"판매수량없음")</f>
        <v>50.333333333333336</v>
      </c>
      <c r="L16" s="17" cm="1">
        <f t="array" ref="L16">IFERROR(AVERAGE(IF(($B$4:$B$33=$J16)*($D$4:$D$33=L$11),$F$4:$F$33)),"판매수량없음")</f>
        <v>72</v>
      </c>
      <c r="M16" s="17" t="str">
        <f t="array" ref="M16">TEXT(SUM(($B$4:$B$33=$J16)*1),"0건")</f>
        <v>5건</v>
      </c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>
        <f t="shared" si="0"/>
        <v>54720</v>
      </c>
      <c r="H17" s="17" t="str" cm="1">
        <f t="array" ref="H17">fn비고(A17)</f>
        <v>2019-4사분기</v>
      </c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>
        <f t="shared" si="0"/>
        <v>251099.99999999997</v>
      </c>
      <c r="H18" s="17" t="str" cm="1">
        <f t="array" ref="H18">fn비고(A18)</f>
        <v>2020-2사분기</v>
      </c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>
        <f t="shared" si="0"/>
        <v>109296</v>
      </c>
      <c r="H19" s="17" t="str" cm="1">
        <f t="array" ref="H19">fn비고(A19)</f>
        <v>2019-2사분기</v>
      </c>
      <c r="J19" s="42" t="s">
        <v>26</v>
      </c>
      <c r="K19" s="42"/>
      <c r="L19" s="42"/>
      <c r="M19" s="42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>
        <f t="shared" si="0"/>
        <v>98256</v>
      </c>
      <c r="H20" s="17" t="str" cm="1">
        <f t="array" ref="H20">fn비고(A20)</f>
        <v>2019-1사분기</v>
      </c>
      <c r="J20" s="43" t="str">
        <f>INDEX(A4:H33,MATCH(MAX(F4:F33),F4:F33,0),4) &amp; "-" &amp; INDEX(A4:H33,MATCH(MAX(F4:F33),F4:F33,0),2)</f>
        <v>종합장-새싹문구</v>
      </c>
      <c r="K20" s="43"/>
      <c r="L20" s="43"/>
      <c r="M20" s="43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>
        <f t="shared" si="0"/>
        <v>288300</v>
      </c>
      <c r="H21" s="17" t="str" cm="1">
        <f t="array" ref="H21">fn비고(A21)</f>
        <v>2019-1사분기</v>
      </c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>
        <f t="shared" si="0"/>
        <v>346500</v>
      </c>
      <c r="H22" s="17" t="str" cm="1">
        <f t="array" ref="H22">fn비고(A22)</f>
        <v>2020-1사분기</v>
      </c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>
        <f t="shared" si="0"/>
        <v>65664</v>
      </c>
      <c r="H23" s="17" t="str" cm="1">
        <f t="array" ref="H23">fn비고(A23)</f>
        <v>2019-1사분기</v>
      </c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>
        <f t="shared" si="0"/>
        <v>918000</v>
      </c>
      <c r="H24" s="17" t="str" cm="1">
        <f t="array" ref="H24">fn비고(A24)</f>
        <v>2019-4사분기</v>
      </c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>
        <f t="shared" si="0"/>
        <v>84640</v>
      </c>
      <c r="H25" s="17" t="str" cm="1">
        <f t="array" ref="H25">fn비고(A25)</f>
        <v>2019-1사분기</v>
      </c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>
        <f t="shared" si="0"/>
        <v>1224000</v>
      </c>
      <c r="H26" s="17" t="str" cm="1">
        <f t="array" ref="H26">fn비고(A26)</f>
        <v>2020-1사분기</v>
      </c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>
        <f t="shared" si="0"/>
        <v>199500</v>
      </c>
      <c r="H27" s="17" t="str" cm="1">
        <f t="array" ref="H27">fn비고(A27)</f>
        <v>2019-3사분기</v>
      </c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>
        <f t="shared" si="0"/>
        <v>688500</v>
      </c>
      <c r="H28" s="17" t="str" cm="1">
        <f t="array" ref="H28">fn비고(A28)</f>
        <v>2019-3사분기</v>
      </c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>
        <f t="shared" si="0"/>
        <v>104500</v>
      </c>
      <c r="H29" s="17" t="str" cm="1">
        <f t="array" ref="H29">fn비고(A29)</f>
        <v>2019-3사분기</v>
      </c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>
        <f t="shared" si="0"/>
        <v>334800</v>
      </c>
      <c r="H30" s="17" t="str" cm="1">
        <f t="array" ref="H30">fn비고(A30)</f>
        <v>2019-2사분기</v>
      </c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>
        <f t="shared" si="0"/>
        <v>19200</v>
      </c>
      <c r="H31" s="17" t="str" cm="1">
        <f t="array" ref="H31">fn비고(A31)</f>
        <v>2019-2사분기</v>
      </c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>
        <f t="shared" si="0"/>
        <v>1020000</v>
      </c>
      <c r="H32" s="17" t="str" cm="1">
        <f t="array" ref="H32">fn비고(A32)</f>
        <v>2019-2사분기</v>
      </c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>
        <f t="shared" si="0"/>
        <v>1173000</v>
      </c>
      <c r="H33" s="17" t="str" cm="1">
        <f t="array" ref="H33">fn비고(A33)</f>
        <v>2020-3사분기</v>
      </c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D4" sqref="D4"/>
    </sheetView>
  </sheetViews>
  <sheetFormatPr defaultRowHeight="17.399999999999999" x14ac:dyDescent="0.4"/>
  <cols>
    <col min="3" max="3" width="8.59765625" bestFit="1" customWidth="1"/>
    <col min="4" max="9" width="10.296875" bestFit="1" customWidth="1"/>
    <col min="10" max="12" width="14.8984375" bestFit="1" customWidth="1"/>
    <col min="13" max="32" width="10.8984375" bestFit="1" customWidth="1"/>
    <col min="33" max="33" width="6.796875" bestFit="1" customWidth="1"/>
  </cols>
  <sheetData>
    <row r="2" spans="2:9" x14ac:dyDescent="0.4">
      <c r="D2" s="34" t="s">
        <v>0</v>
      </c>
      <c r="E2" s="34" t="s">
        <v>57</v>
      </c>
    </row>
    <row r="3" spans="2:9" x14ac:dyDescent="0.4">
      <c r="D3" t="s">
        <v>53</v>
      </c>
      <c r="F3" t="s">
        <v>54</v>
      </c>
      <c r="H3" t="s">
        <v>55</v>
      </c>
    </row>
    <row r="4" spans="2:9" x14ac:dyDescent="0.4">
      <c r="B4" s="34" t="s">
        <v>1</v>
      </c>
      <c r="C4" s="34" t="s">
        <v>2</v>
      </c>
      <c r="D4" t="s">
        <v>56</v>
      </c>
      <c r="E4" t="s">
        <v>58</v>
      </c>
      <c r="F4" t="s">
        <v>56</v>
      </c>
      <c r="G4" t="s">
        <v>58</v>
      </c>
      <c r="H4" t="s">
        <v>56</v>
      </c>
      <c r="I4" t="s">
        <v>58</v>
      </c>
    </row>
    <row r="5" spans="2:9" x14ac:dyDescent="0.4">
      <c r="B5" t="s">
        <v>17</v>
      </c>
      <c r="D5" s="35">
        <v>30000</v>
      </c>
      <c r="E5">
        <v>164</v>
      </c>
      <c r="F5" s="35">
        <v>20000</v>
      </c>
      <c r="G5">
        <v>35</v>
      </c>
      <c r="H5" s="35">
        <v>15000</v>
      </c>
      <c r="I5">
        <v>51</v>
      </c>
    </row>
    <row r="6" spans="2:9" x14ac:dyDescent="0.4">
      <c r="C6" t="s">
        <v>13</v>
      </c>
      <c r="D6" s="35">
        <v>30000</v>
      </c>
      <c r="E6">
        <v>164</v>
      </c>
      <c r="F6" s="35">
        <v>15000</v>
      </c>
      <c r="G6">
        <v>24</v>
      </c>
      <c r="H6" s="35">
        <v>15000</v>
      </c>
      <c r="I6">
        <v>51</v>
      </c>
    </row>
    <row r="7" spans="2:9" x14ac:dyDescent="0.4">
      <c r="C7" t="s">
        <v>10</v>
      </c>
      <c r="D7" s="35" t="s">
        <v>59</v>
      </c>
      <c r="E7" t="s">
        <v>59</v>
      </c>
      <c r="F7" s="35">
        <v>5000</v>
      </c>
      <c r="G7">
        <v>11</v>
      </c>
      <c r="H7" s="35" t="s">
        <v>59</v>
      </c>
      <c r="I7" t="s">
        <v>59</v>
      </c>
    </row>
    <row r="8" spans="2:9" x14ac:dyDescent="0.4">
      <c r="B8" t="s">
        <v>8</v>
      </c>
      <c r="D8" s="35">
        <v>65000</v>
      </c>
      <c r="E8">
        <v>461</v>
      </c>
      <c r="F8" s="35">
        <v>30000</v>
      </c>
      <c r="G8">
        <v>179</v>
      </c>
      <c r="H8" s="35">
        <v>15000</v>
      </c>
      <c r="I8">
        <v>92</v>
      </c>
    </row>
    <row r="9" spans="2:9" x14ac:dyDescent="0.4">
      <c r="C9" t="s">
        <v>13</v>
      </c>
      <c r="D9" s="35">
        <v>45000</v>
      </c>
      <c r="E9">
        <v>197</v>
      </c>
      <c r="F9" s="35">
        <v>30000</v>
      </c>
      <c r="G9">
        <v>179</v>
      </c>
      <c r="H9" s="35">
        <v>15000</v>
      </c>
      <c r="I9">
        <v>92</v>
      </c>
    </row>
    <row r="10" spans="2:9" x14ac:dyDescent="0.4">
      <c r="C10" t="s">
        <v>10</v>
      </c>
      <c r="D10" s="35">
        <v>20000</v>
      </c>
      <c r="E10">
        <v>264</v>
      </c>
      <c r="F10" s="35" t="s">
        <v>59</v>
      </c>
      <c r="G10" t="s">
        <v>59</v>
      </c>
      <c r="H10" s="35" t="s">
        <v>59</v>
      </c>
      <c r="I10" t="s">
        <v>59</v>
      </c>
    </row>
    <row r="11" spans="2:9" x14ac:dyDescent="0.4">
      <c r="B11" t="s">
        <v>11</v>
      </c>
      <c r="D11" s="35">
        <v>1200</v>
      </c>
      <c r="E11">
        <v>57</v>
      </c>
      <c r="F11" s="35">
        <v>1000</v>
      </c>
      <c r="G11">
        <v>99</v>
      </c>
      <c r="H11" s="35" t="s">
        <v>59</v>
      </c>
      <c r="I11" t="s">
        <v>59</v>
      </c>
    </row>
    <row r="12" spans="2:9" x14ac:dyDescent="0.4">
      <c r="C12" t="s">
        <v>7</v>
      </c>
      <c r="D12" s="35">
        <v>1200</v>
      </c>
      <c r="E12">
        <v>57</v>
      </c>
      <c r="F12" s="35" t="s">
        <v>59</v>
      </c>
      <c r="G12" t="s">
        <v>59</v>
      </c>
      <c r="H12" s="35" t="s">
        <v>59</v>
      </c>
      <c r="I12" t="s">
        <v>59</v>
      </c>
    </row>
    <row r="13" spans="2:9" x14ac:dyDescent="0.4">
      <c r="C13" t="s">
        <v>16</v>
      </c>
      <c r="D13" s="35" t="s">
        <v>59</v>
      </c>
      <c r="E13" t="s">
        <v>59</v>
      </c>
      <c r="F13" s="35">
        <v>1000</v>
      </c>
      <c r="G13">
        <v>99</v>
      </c>
      <c r="H13" s="35" t="s">
        <v>59</v>
      </c>
      <c r="I13" t="s">
        <v>59</v>
      </c>
    </row>
    <row r="14" spans="2:9" x14ac:dyDescent="0.4">
      <c r="B14" t="s">
        <v>14</v>
      </c>
      <c r="D14" s="35">
        <v>7000</v>
      </c>
      <c r="E14">
        <v>178</v>
      </c>
      <c r="F14" s="35">
        <v>8200</v>
      </c>
      <c r="G14">
        <v>248</v>
      </c>
      <c r="H14" s="35">
        <v>6000</v>
      </c>
      <c r="I14">
        <v>51</v>
      </c>
    </row>
    <row r="15" spans="2:9" x14ac:dyDescent="0.4">
      <c r="C15" t="s">
        <v>7</v>
      </c>
      <c r="D15" s="35" t="s">
        <v>59</v>
      </c>
      <c r="E15" t="s">
        <v>59</v>
      </c>
      <c r="F15" s="35">
        <v>1200</v>
      </c>
      <c r="G15">
        <v>99</v>
      </c>
      <c r="H15" s="35" t="s">
        <v>59</v>
      </c>
      <c r="I15" t="s">
        <v>59</v>
      </c>
    </row>
    <row r="16" spans="2:9" x14ac:dyDescent="0.4">
      <c r="C16" t="s">
        <v>16</v>
      </c>
      <c r="D16" s="35">
        <v>2000</v>
      </c>
      <c r="E16">
        <v>149</v>
      </c>
      <c r="F16" s="35">
        <v>2000</v>
      </c>
      <c r="G16">
        <v>95</v>
      </c>
      <c r="H16" s="35">
        <v>1000</v>
      </c>
      <c r="I16">
        <v>29</v>
      </c>
    </row>
    <row r="17" spans="2:9" x14ac:dyDescent="0.4">
      <c r="C17" t="s">
        <v>10</v>
      </c>
      <c r="D17" s="35">
        <v>5000</v>
      </c>
      <c r="E17">
        <v>29</v>
      </c>
      <c r="F17" s="35">
        <v>5000</v>
      </c>
      <c r="G17">
        <v>54</v>
      </c>
      <c r="H17" s="35">
        <v>5000</v>
      </c>
      <c r="I17">
        <v>22</v>
      </c>
    </row>
    <row r="18" spans="2:9" x14ac:dyDescent="0.4">
      <c r="B18" t="s">
        <v>5</v>
      </c>
      <c r="D18" s="35">
        <v>2400</v>
      </c>
      <c r="E18">
        <v>135</v>
      </c>
      <c r="F18" s="35">
        <v>1200</v>
      </c>
      <c r="G18">
        <v>16</v>
      </c>
      <c r="H18" s="35">
        <v>5000</v>
      </c>
      <c r="I18">
        <v>86</v>
      </c>
    </row>
    <row r="19" spans="2:9" x14ac:dyDescent="0.4">
      <c r="C19" t="s">
        <v>7</v>
      </c>
      <c r="D19" s="35">
        <v>2400</v>
      </c>
      <c r="E19">
        <v>135</v>
      </c>
      <c r="F19" s="35">
        <v>1200</v>
      </c>
      <c r="G19">
        <v>16</v>
      </c>
      <c r="H19" s="35" t="s">
        <v>59</v>
      </c>
      <c r="I19" t="s">
        <v>59</v>
      </c>
    </row>
    <row r="20" spans="2:9" x14ac:dyDescent="0.4">
      <c r="C20" t="s">
        <v>10</v>
      </c>
      <c r="D20" s="35" t="s">
        <v>59</v>
      </c>
      <c r="E20" t="s">
        <v>59</v>
      </c>
      <c r="F20" s="35" t="s">
        <v>59</v>
      </c>
      <c r="G20" t="s">
        <v>59</v>
      </c>
      <c r="H20" s="35">
        <v>5000</v>
      </c>
      <c r="I20">
        <v>86</v>
      </c>
    </row>
    <row r="21" spans="2:9" x14ac:dyDescent="0.4">
      <c r="B21" t="s">
        <v>52</v>
      </c>
      <c r="D21" s="35">
        <v>105600</v>
      </c>
      <c r="E21">
        <v>995</v>
      </c>
      <c r="F21" s="35">
        <v>60400</v>
      </c>
      <c r="G21">
        <v>577</v>
      </c>
      <c r="H21" s="35">
        <v>41000</v>
      </c>
      <c r="I21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B2" sqref="B2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6" t="s">
        <v>67</v>
      </c>
      <c r="F5" s="40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6" t="s">
        <v>64</v>
      </c>
      <c r="F7" s="40">
        <f>SUBTOTAL(3,F6:F6)</f>
        <v>1</v>
      </c>
      <c r="G7" s="24"/>
    </row>
    <row r="8" spans="2:7" outlineLevel="1" x14ac:dyDescent="0.4">
      <c r="B8" s="15"/>
      <c r="C8" s="36" t="s">
        <v>63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6" t="s">
        <v>67</v>
      </c>
      <c r="F14" s="40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6" t="s">
        <v>65</v>
      </c>
      <c r="F18" s="40">
        <f>SUBTOTAL(3,F15:F17)</f>
        <v>3</v>
      </c>
      <c r="G18" s="24"/>
    </row>
    <row r="19" spans="2:7" outlineLevel="1" x14ac:dyDescent="0.4">
      <c r="B19" s="15"/>
      <c r="C19" s="36" t="s">
        <v>61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6" t="s">
        <v>67</v>
      </c>
      <c r="F21" s="40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6" t="s">
        <v>66</v>
      </c>
      <c r="F25" s="40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6" t="s">
        <v>65</v>
      </c>
      <c r="F28" s="40">
        <f>SUBTOTAL(3,F26:F27)</f>
        <v>2</v>
      </c>
      <c r="G28" s="24"/>
    </row>
    <row r="29" spans="2:7" outlineLevel="1" x14ac:dyDescent="0.4">
      <c r="B29" s="15"/>
      <c r="C29" s="36" t="s">
        <v>62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6" t="s">
        <v>67</v>
      </c>
      <c r="F31" s="40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37"/>
      <c r="C35" s="20"/>
      <c r="D35" s="20"/>
      <c r="E35" s="39" t="s">
        <v>64</v>
      </c>
      <c r="F35" s="41">
        <f>SUBTOTAL(3,F32:F34)</f>
        <v>3</v>
      </c>
      <c r="G35" s="38"/>
    </row>
    <row r="36" spans="2:7" outlineLevel="1" x14ac:dyDescent="0.4">
      <c r="B36" s="37"/>
      <c r="C36" s="39" t="s">
        <v>60</v>
      </c>
      <c r="D36" s="20"/>
      <c r="E36" s="20"/>
      <c r="F36" s="38"/>
      <c r="G36" s="38">
        <f>SUBTOTAL(9,G30:G34)</f>
        <v>223</v>
      </c>
    </row>
    <row r="37" spans="2:7" x14ac:dyDescent="0.4">
      <c r="B37" s="37"/>
      <c r="C37" s="39"/>
      <c r="D37" s="20"/>
      <c r="E37" s="39" t="s">
        <v>68</v>
      </c>
      <c r="F37" s="41">
        <f>SUBTOTAL(3,F3:F34)</f>
        <v>21</v>
      </c>
      <c r="G37" s="38"/>
    </row>
    <row r="38" spans="2:7" x14ac:dyDescent="0.4">
      <c r="B38" s="37"/>
      <c r="C38" s="39" t="s">
        <v>52</v>
      </c>
      <c r="D38" s="20"/>
      <c r="E38" s="20"/>
      <c r="F38" s="38"/>
      <c r="G38" s="38">
        <f>SUBTOTAL(9,G3:G34)</f>
        <v>1381</v>
      </c>
    </row>
  </sheetData>
  <sortState xmlns:xlrd2="http://schemas.microsoft.com/office/spreadsheetml/2017/richdata2" ref="B3:G80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B6"/>
  <sheetViews>
    <sheetView topLeftCell="A4" workbookViewId="0">
      <selection activeCell="N10" sqref="N10"/>
    </sheetView>
  </sheetViews>
  <sheetFormatPr defaultRowHeight="17.399999999999999" x14ac:dyDescent="0.4"/>
  <cols>
    <col min="1" max="1" width="11.8984375" customWidth="1"/>
    <col min="2" max="2" width="11.8984375" bestFit="1" customWidth="1"/>
  </cols>
  <sheetData>
    <row r="1" spans="1:2" x14ac:dyDescent="0.4">
      <c r="A1" t="s">
        <v>69</v>
      </c>
    </row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J7" sqref="J7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0" r:id="rId3" name="Button 4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4" name="Button 5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workbookViewId="0">
      <selection activeCell="A4" sqref="A4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4"/>
      <c r="B4" s="14"/>
      <c r="C4" s="14"/>
      <c r="D4" s="16"/>
      <c r="E4" s="16"/>
      <c r="F4" s="16"/>
    </row>
    <row r="5" spans="1:10" x14ac:dyDescent="0.4">
      <c r="A5" s="14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dkswodud0372@gmail.com</cp:lastModifiedBy>
  <dcterms:created xsi:type="dcterms:W3CDTF">2023-08-09T00:13:15Z</dcterms:created>
  <dcterms:modified xsi:type="dcterms:W3CDTF">2026-08-18T02:40:47Z</dcterms:modified>
</cp:coreProperties>
</file>