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15b1fa6840e453/Desktop/자격증 공부 자료 모음/컴활 2급/길벗컴활2급통합/시험장따라하기/"/>
    </mc:Choice>
  </mc:AlternateContent>
  <xr:revisionPtr revIDLastSave="110" documentId="13_ncr:1_{5083C7BD-AC1C-4318-BA4A-9197C5CF5E5F}" xr6:coauthVersionLast="47" xr6:coauthVersionMax="47" xr10:uidLastSave="{1248C948-04F3-4FC2-8CDD-F370E411B6B4}"/>
  <bookViews>
    <workbookView xWindow="-98" yWindow="-98" windowWidth="21795" windowHeight="12975" tabRatio="682" firstSheet="4" activeTab="7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31" i="4"/>
  <c r="H32" i="4"/>
  <c r="H33" i="4"/>
  <c r="H34" i="4"/>
  <c r="H35" i="4"/>
  <c r="H36" i="4"/>
  <c r="H29" i="4"/>
  <c r="D37" i="4"/>
  <c r="D24" i="4"/>
  <c r="I4" i="4"/>
  <c r="I5" i="4"/>
  <c r="I6" i="4"/>
  <c r="I7" i="4"/>
  <c r="I8" i="4"/>
  <c r="I9" i="4"/>
  <c r="I3" i="4"/>
  <c r="D3" i="4"/>
  <c r="D4" i="4"/>
  <c r="D5" i="4"/>
  <c r="D6" i="4"/>
  <c r="D7" i="4"/>
  <c r="D8" i="4"/>
  <c r="D9" i="4"/>
  <c r="E5" i="7"/>
  <c r="E6" i="7"/>
  <c r="E7" i="7"/>
  <c r="E8" i="7"/>
  <c r="E4" i="7"/>
  <c r="E17" i="5"/>
  <c r="D17" i="5"/>
  <c r="C17" i="5"/>
  <c r="E12" i="5"/>
  <c r="D12" i="5"/>
  <c r="C12" i="5"/>
  <c r="E7" i="5"/>
  <c r="E19" i="5" s="1"/>
  <c r="D7" i="5"/>
  <c r="D19" i="5" s="1"/>
  <c r="C7" i="5"/>
  <c r="C19" i="5" s="1"/>
  <c r="F14" i="5"/>
  <c r="F15" i="5"/>
  <c r="F10" i="5"/>
  <c r="F16" i="5"/>
  <c r="F4" i="5"/>
  <c r="F8" i="5" s="1"/>
  <c r="F5" i="5"/>
  <c r="F6" i="5"/>
  <c r="F11" i="5"/>
  <c r="F9" i="5"/>
  <c r="F13" i="5" s="1"/>
  <c r="F18" i="5" l="1"/>
  <c r="F20" i="5"/>
</calcChain>
</file>

<file path=xl/sharedStrings.xml><?xml version="1.0" encoding="utf-8"?>
<sst xmlns="http://schemas.openxmlformats.org/spreadsheetml/2006/main" count="260" uniqueCount="194">
  <si>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</si>
  <si>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</si>
  <si>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</si>
  <si>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</si>
  <si>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</si>
  <si>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</si>
  <si>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</si>
  <si>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</si>
  <si>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</si>
  <si>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</si>
  <si>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</si>
  <si>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</si>
  <si>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</si>
  <si>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</si>
  <si>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</si>
  <si>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</si>
  <si>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</si>
  <si>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</si>
  <si>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</si>
  <si>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</si>
  <si>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</si>
  <si>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</si>
  <si>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</si>
  <si>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</si>
  <si>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</si>
  <si>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</si>
  <si>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</si>
  <si>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</si>
  <si>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</si>
  <si>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</si>
  <si>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</si>
  <si>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</si>
  <si>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</si>
  <si>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</si>
  <si>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</si>
  <si>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</si>
  <si>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</si>
  <si>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</si>
  <si>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</si>
  <si>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</si>
  <si>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</si>
  <si>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</si>
  <si>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</si>
  <si>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</si>
  <si>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</si>
  <si>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</si>
  <si>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</si>
  <si>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</si>
  <si>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</si>
  <si>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</si>
  <si>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</si>
  <si>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</si>
  <si>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</si>
  <si>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</si>
  <si>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</si>
  <si>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</si>
  <si>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</si>
  <si>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</si>
  <si>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</si>
  <si>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</si>
  <si>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</si>
  <si>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</si>
  <si>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</si>
  <si>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</si>
  <si>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</si>
  <si>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</si>
  <si>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</si>
  <si>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</si>
  <si>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</si>
  <si>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</si>
  <si>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</si>
  <si>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</si>
  <si>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</si>
  <si>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</si>
  <si>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</si>
  <si>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</si>
  <si>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</si>
  <si>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</si>
  <si>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</si>
  <si>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</si>
  <si>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</si>
  <si>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</si>
  <si>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</si>
  <si>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</si>
  <si>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</si>
  <si>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</si>
  <si>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</si>
  <si>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</si>
  <si>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</si>
  <si>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</si>
  <si>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</si>
  <si>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</si>
  <si>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</si>
  <si>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</si>
  <si>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</si>
  <si>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</si>
  <si>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</si>
  <si>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</si>
  <si>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</si>
  <si>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</si>
  <si>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</si>
  <si>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</si>
  <si>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</si>
  <si>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</si>
  <si>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</si>
  <si>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</si>
  <si>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</si>
  <si>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</si>
  <si>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</si>
  <si>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</si>
  <si>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</si>
  <si>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</si>
  <si>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</si>
  <si>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</si>
  <si>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</si>
  <si>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</si>
  <si>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</si>
  <si>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</si>
  <si>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</si>
  <si>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</si>
  <si>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</si>
  <si>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</si>
  <si>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</si>
  <si>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</si>
  <si>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</si>
  <si>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</si>
  <si>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</si>
  <si>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</si>
  <si>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</si>
  <si>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</si>
  <si>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</si>
  <si>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</si>
  <si>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</si>
  <si>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</si>
  <si>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</si>
  <si>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</si>
  <si>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</si>
  <si>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</si>
  <si>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</si>
  <si>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</si>
  <si>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</si>
  <si>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</si>
  <si>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</si>
  <si>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</si>
  <si>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</si>
  <si>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</si>
  <si>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</si>
  <si>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</si>
  <si>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</si>
  <si>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</si>
  <si>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</si>
  <si>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</si>
  <si>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</si>
  <si>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</si>
  <si>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</si>
  <si>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</si>
  <si>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</si>
  <si>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</si>
  <si>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학과명</t>
    <phoneticPr fontId="1" type="noConversion"/>
  </si>
  <si>
    <t>전체 학생수</t>
    <phoneticPr fontId="1" type="noConversion"/>
  </si>
  <si>
    <t>전체교원</t>
    <phoneticPr fontId="1" type="noConversion"/>
  </si>
  <si>
    <t>전임비율</t>
    <phoneticPr fontId="1" type="noConversion"/>
  </si>
  <si>
    <t>7/5(2)</t>
    <phoneticPr fontId="1" type="noConversion"/>
  </si>
  <si>
    <t>7/3(1)</t>
    <phoneticPr fontId="1" type="noConversion"/>
  </si>
  <si>
    <t>8/3(5)</t>
    <phoneticPr fontId="1" type="noConversion"/>
  </si>
  <si>
    <t>9/6(3)</t>
    <phoneticPr fontId="1" type="noConversion"/>
  </si>
  <si>
    <t>7/4(3)</t>
    <phoneticPr fontId="1" type="noConversion"/>
  </si>
  <si>
    <t>6/3(3)</t>
    <phoneticPr fontId="1" type="noConversion"/>
  </si>
  <si>
    <t>6명</t>
    <phoneticPr fontId="1" type="noConversion"/>
  </si>
  <si>
    <t>7명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</si>
  <si>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</si>
  <si>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</si>
  <si>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</si>
  <si>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</si>
  <si>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</si>
  <si>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</si>
  <si>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컴퓨터공학과</t>
    <phoneticPr fontId="1" type="noConversion"/>
  </si>
  <si>
    <t>식품생명공학과</t>
    <phoneticPr fontId="1" type="noConversion"/>
  </si>
  <si>
    <t>PW-41283</t>
    <phoneticPr fontId="1" type="noConversion"/>
  </si>
  <si>
    <t>CT-92578</t>
    <phoneticPr fontId="1" type="noConversion"/>
  </si>
  <si>
    <t>AV-32896</t>
    <phoneticPr fontId="1" type="noConversion"/>
  </si>
  <si>
    <t>TB-37245</t>
    <phoneticPr fontId="1" type="noConversion"/>
  </si>
  <si>
    <t>SQ-89163</t>
    <phoneticPr fontId="1" type="noConversion"/>
  </si>
  <si>
    <t>KA-45267</t>
    <phoneticPr fontId="1" type="noConversion"/>
  </si>
  <si>
    <t>유아교육 최대</t>
  </si>
  <si>
    <t>정보통신 최대</t>
  </si>
  <si>
    <t>경영정보 최대</t>
  </si>
  <si>
    <t>전체 최대값</t>
  </si>
  <si>
    <t>경영정보 평균</t>
  </si>
  <si>
    <t>유아교육 평균</t>
  </si>
  <si>
    <t>정보통신 평균</t>
  </si>
  <si>
    <t>전체 평균</t>
  </si>
  <si>
    <t>학과</t>
    <phoneticPr fontId="1" type="noConversion"/>
  </si>
  <si>
    <t>정원/전임(겸임)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</si>
</sst>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1" formatCode="@&quot;%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7" fillId="0" borderId="1" xfId="0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">
    <cellStyle name="강조색5" xfId="3" builtinId="45"/>
    <cellStyle name="쉼표 [0]" xfId="1" builtinId="6"/>
    <cellStyle name="표준" xfId="0" builtinId="0"/>
    <cellStyle name="표준 2" xfId="2" xr:uid="{16843B1F-3EA6-49E2-8A0F-B6F58DD22C8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차트작업!$B$3:$E$3</c15:sqref>
                  </c15:fullRef>
                </c:ext>
              </c:extLst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차트작업!$B$4:$E$4</c15:sqref>
                  </c15:fullRef>
                </c:ext>
              </c:extLst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차트작업!$B$3:$E$3</c15:sqref>
                  </c15:fullRef>
                </c:ext>
              </c:extLst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차트작업!$B$5:$E$5</c15:sqref>
                  </c15:fullRef>
                </c:ext>
              </c:extLst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C-4D14-BDEB-3904C01B3118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차트작업!$B$3:$E$3</c15:sqref>
                  </c15:fullRef>
                </c:ext>
              </c:extLst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차트작업!$B$6:$E$6</c15:sqref>
                  </c15:fullRef>
                </c:ext>
              </c:extLst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C-4D14-BDEB-3904C01B3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109538</xdr:colOff>
          <xdr:row>2</xdr:row>
          <xdr:rowOff>47625</xdr:rowOff>
        </xdr:from>
        <xdr:to>
          <xdr:col>7</xdr:col>
          <xdr:colOff>600075</xdr:colOff>
          <xdr:row>3</xdr:row>
          <xdr:rowOff>171450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57150</xdr:colOff>
      <xdr:row>5</xdr:row>
      <xdr:rowOff>61912</xdr:rowOff>
    </xdr:from>
    <xdr:to>
      <xdr:col>7</xdr:col>
      <xdr:colOff>595312</xdr:colOff>
      <xdr:row>6</xdr:row>
      <xdr:rowOff>152400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E34987D3-F856-3581-49DD-1721068D1E98}"/>
            </a:ext>
          </a:extLst>
        </xdr:cNvPr>
        <xdr:cNvSpPr/>
      </xdr:nvSpPr>
      <xdr:spPr>
        <a:xfrm>
          <a:off x="4614863" y="1181100"/>
          <a:ext cx="1223962" cy="304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sheetPr codeName="Sheet1"/>
  <dimension ref="A1:F9"/>
  <sheetViews>
    <sheetView workbookViewId="0">
      <selection activeCell="G11" sqref="G11"/>
    </sheetView>
  </sheetViews>
  <sheetFormatPr defaultRowHeight="16.899999999999999"/>
  <cols>
    <col min="1" max="1" width="10.5625" customWidth="1"/>
    <col min="2" max="2" width="14.5625" customWidth="1"/>
    <col min="3" max="3" width="11.0625" bestFit="1" customWidth="1"/>
    <col min="4" max="4" width="9.0625" customWidth="1"/>
    <col min="5" max="5" width="14.5625" customWidth="1"/>
    <col min="6" max="6" width="9.0625" customWidth="1"/>
  </cols>
  <sheetData>
    <row r="1" spans="1:6">
      <c r="A1" t="s">
        <v>0</v>
      </c>
    </row>
    <row r="3" spans="1:6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193</v>
      </c>
      <c r="F3" s="1" t="s">
        <v>161</v>
      </c>
    </row>
    <row r="4" spans="1:6">
      <c r="A4" s="1" t="s">
        <v>183</v>
      </c>
      <c r="B4" s="1" t="s">
        <v>173</v>
      </c>
      <c r="C4" s="1">
        <v>140</v>
      </c>
      <c r="D4" s="1" t="s">
        <v>168</v>
      </c>
      <c r="E4" s="1" t="s">
        <v>167</v>
      </c>
      <c r="F4" s="14">
        <v>0.5</v>
      </c>
    </row>
    <row r="5" spans="1:6">
      <c r="A5" s="1" t="s">
        <v>182</v>
      </c>
      <c r="B5" s="1" t="s">
        <v>174</v>
      </c>
      <c r="C5" s="1">
        <v>150</v>
      </c>
      <c r="D5" s="1" t="s">
        <v>169</v>
      </c>
      <c r="E5" s="1" t="s">
        <v>166</v>
      </c>
      <c r="F5" s="14">
        <v>0.57140000000000002</v>
      </c>
    </row>
    <row r="6" spans="1:6">
      <c r="A6" s="1" t="s">
        <v>181</v>
      </c>
      <c r="B6" s="1" t="s">
        <v>175</v>
      </c>
      <c r="C6" s="1">
        <v>210</v>
      </c>
      <c r="D6" s="1" t="s">
        <v>170</v>
      </c>
      <c r="E6" s="1" t="s">
        <v>165</v>
      </c>
      <c r="F6" s="14">
        <v>0.66669999999999996</v>
      </c>
    </row>
    <row r="7" spans="1:6">
      <c r="A7" s="1" t="s">
        <v>180</v>
      </c>
      <c r="B7" s="1" t="s">
        <v>146</v>
      </c>
      <c r="C7" s="1">
        <v>150</v>
      </c>
      <c r="D7" s="1" t="s">
        <v>171</v>
      </c>
      <c r="E7" s="1" t="s">
        <v>164</v>
      </c>
      <c r="F7" s="14">
        <v>0.375</v>
      </c>
    </row>
    <row r="8" spans="1:6">
      <c r="A8" s="1" t="s">
        <v>179</v>
      </c>
      <c r="B8" s="1" t="s">
        <v>176</v>
      </c>
      <c r="C8" s="1">
        <v>105</v>
      </c>
      <c r="D8" s="1" t="s">
        <v>172</v>
      </c>
      <c r="E8" s="1" t="s">
        <v>163</v>
      </c>
      <c r="F8" s="14">
        <v>0.75</v>
      </c>
    </row>
    <row r="9" spans="1:6">
      <c r="A9" s="1" t="s">
        <v>178</v>
      </c>
      <c r="B9" s="1" t="s">
        <v>177</v>
      </c>
      <c r="C9" s="1">
        <v>120</v>
      </c>
      <c r="D9" s="1" t="s">
        <v>169</v>
      </c>
      <c r="E9" s="1" t="s">
        <v>162</v>
      </c>
      <c r="F9" s="14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sheetPr codeName="Sheet2"/>
  <dimension ref="A1:F9"/>
  <sheetViews>
    <sheetView workbookViewId="0">
      <selection activeCell="E12" sqref="E12"/>
    </sheetView>
  </sheetViews>
  <sheetFormatPr defaultRowHeight="16.899999999999999"/>
  <cols>
    <col min="3" max="3" width="15.9375" bestFit="1" customWidth="1"/>
  </cols>
  <sheetData>
    <row r="1" spans="1:6" ht="26" customHeight="1">
      <c r="A1" s="29" t="s">
        <v>3</v>
      </c>
      <c r="B1" s="29"/>
      <c r="C1" s="29"/>
      <c r="D1" s="29"/>
      <c r="E1" s="29"/>
      <c r="F1" s="29"/>
    </row>
    <row r="2" spans="1:6" ht="17.25" thickBot="1"/>
    <row r="3" spans="1:6">
      <c r="A3" s="18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20" t="s">
        <v>9</v>
      </c>
    </row>
    <row r="4" spans="1:6">
      <c r="A4" s="30" t="s">
        <v>10</v>
      </c>
      <c r="B4" s="32" t="s">
        <v>11</v>
      </c>
      <c r="C4" s="15" t="s">
        <v>12</v>
      </c>
      <c r="D4" s="16">
        <v>45</v>
      </c>
      <c r="E4" s="16">
        <v>2</v>
      </c>
      <c r="F4" s="33">
        <v>90</v>
      </c>
    </row>
    <row r="5" spans="1:6">
      <c r="A5" s="30"/>
      <c r="B5" s="32"/>
      <c r="C5" s="15" t="s">
        <v>13</v>
      </c>
      <c r="D5" s="16">
        <v>40</v>
      </c>
      <c r="E5" s="16">
        <v>2</v>
      </c>
      <c r="F5" s="33"/>
    </row>
    <row r="6" spans="1:6">
      <c r="A6" s="30"/>
      <c r="B6" s="32"/>
      <c r="C6" s="15" t="s">
        <v>14</v>
      </c>
      <c r="D6" s="16">
        <v>40</v>
      </c>
      <c r="E6" s="16">
        <v>2</v>
      </c>
      <c r="F6" s="33"/>
    </row>
    <row r="7" spans="1:6">
      <c r="A7" s="30" t="s">
        <v>15</v>
      </c>
      <c r="B7" s="2" t="s">
        <v>16</v>
      </c>
      <c r="C7" s="17" t="s">
        <v>17</v>
      </c>
      <c r="D7" s="16">
        <v>3</v>
      </c>
      <c r="E7" s="16">
        <v>10</v>
      </c>
      <c r="F7" s="33">
        <v>30</v>
      </c>
    </row>
    <row r="8" spans="1:6">
      <c r="A8" s="30"/>
      <c r="B8" s="2" t="s">
        <v>18</v>
      </c>
      <c r="C8" s="17" t="s">
        <v>19</v>
      </c>
      <c r="D8" s="16">
        <v>10</v>
      </c>
      <c r="E8" s="16">
        <v>5</v>
      </c>
      <c r="F8" s="33"/>
    </row>
    <row r="9" spans="1:6" ht="17.25" thickBot="1">
      <c r="A9" s="31"/>
      <c r="B9" s="21" t="s">
        <v>20</v>
      </c>
      <c r="C9" s="22" t="s">
        <v>21</v>
      </c>
      <c r="D9" s="23">
        <v>2</v>
      </c>
      <c r="E9" s="23">
        <v>35</v>
      </c>
      <c r="F9" s="34"/>
    </row>
  </sheetData>
  <mergeCells count="6">
    <mergeCell ref="A1:F1"/>
    <mergeCell ref="A4:A6"/>
    <mergeCell ref="A7:A9"/>
    <mergeCell ref="B4:B6"/>
    <mergeCell ref="F4:F6"/>
    <mergeCell ref="F7:F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sheetPr codeName="Sheet3"/>
  <dimension ref="A1:H18"/>
  <sheetViews>
    <sheetView workbookViewId="0">
      <selection activeCell="J17" sqref="J17"/>
    </sheetView>
  </sheetViews>
  <sheetFormatPr defaultRowHeight="16.899999999999999"/>
  <cols>
    <col min="1" max="1" width="11.5625" customWidth="1"/>
  </cols>
  <sheetData>
    <row r="1" spans="1:8" ht="20.65">
      <c r="A1" s="28" t="s">
        <v>22</v>
      </c>
      <c r="B1" s="28"/>
      <c r="C1" s="28"/>
      <c r="D1" s="28"/>
      <c r="E1" s="28"/>
      <c r="F1" s="28"/>
      <c r="G1" s="28"/>
      <c r="H1" s="28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0" priority="1">
      <formula>LEFT(A4,4)="2019"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sheetPr codeName="Sheet4"/>
  <dimension ref="A1:K37"/>
  <sheetViews>
    <sheetView workbookViewId="0">
      <selection activeCell="H29" sqref="H29:H36"/>
    </sheetView>
  </sheetViews>
  <sheetFormatPr defaultRowHeight="16.899999999999999"/>
  <cols>
    <col min="1" max="1" width="10.4375" bestFit="1" customWidth="1"/>
    <col min="2" max="2" width="12.3125" bestFit="1" customWidth="1"/>
    <col min="3" max="3" width="10.75" bestFit="1" customWidth="1"/>
    <col min="6" max="6" width="14.0625" bestFit="1" customWidth="1"/>
    <col min="7" max="7" width="10.75" bestFit="1" customWidth="1"/>
    <col min="8" max="8" width="11.56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>IF(WEEKDAY(C3,2)&lt;=5,"평일","주말")</f>
        <v>평일</v>
      </c>
      <c r="F3" s="10" t="s">
        <v>133</v>
      </c>
      <c r="G3" s="11">
        <v>85</v>
      </c>
      <c r="H3" s="11">
        <v>90</v>
      </c>
      <c r="I3" s="2" t="str">
        <f>HLOOKUP(AVERAGE(G3:H3),$G$12:$K$14,3,TRUE)</f>
        <v>B</v>
      </c>
    </row>
    <row r="4" spans="1:11">
      <c r="A4" s="10" t="s">
        <v>121</v>
      </c>
      <c r="B4" s="10" t="s">
        <v>122</v>
      </c>
      <c r="C4" s="9">
        <v>45060</v>
      </c>
      <c r="D4" s="2" t="str">
        <f t="shared" ref="D4:D9" si="0">IF(WEEKDAY(C4,2)&lt;=5,"평일","주말")</f>
        <v>주말</v>
      </c>
      <c r="F4" s="10" t="s">
        <v>134</v>
      </c>
      <c r="G4" s="11">
        <v>65</v>
      </c>
      <c r="H4" s="11">
        <v>70</v>
      </c>
      <c r="I4" s="2" t="str">
        <f t="shared" ref="I4:I9" si="1">HLOOKUP(AVERAGE(G4:H4),$G$12:$K$14,3,TRUE)</f>
        <v>D</v>
      </c>
    </row>
    <row r="5" spans="1:11">
      <c r="A5" s="10" t="s">
        <v>123</v>
      </c>
      <c r="B5" s="10" t="s">
        <v>124</v>
      </c>
      <c r="C5" s="9">
        <v>44830</v>
      </c>
      <c r="D5" s="2" t="str">
        <f t="shared" si="0"/>
        <v>평일</v>
      </c>
      <c r="F5" s="10" t="s">
        <v>135</v>
      </c>
      <c r="G5" s="11">
        <v>70</v>
      </c>
      <c r="H5" s="11">
        <v>95</v>
      </c>
      <c r="I5" s="2" t="str">
        <f t="shared" si="1"/>
        <v>B</v>
      </c>
    </row>
    <row r="6" spans="1:11">
      <c r="A6" s="10" t="s">
        <v>125</v>
      </c>
      <c r="B6" s="10" t="s">
        <v>126</v>
      </c>
      <c r="C6" s="9">
        <v>44994</v>
      </c>
      <c r="D6" s="2" t="str">
        <f t="shared" si="0"/>
        <v>평일</v>
      </c>
      <c r="F6" s="10" t="s">
        <v>136</v>
      </c>
      <c r="G6" s="11">
        <v>90</v>
      </c>
      <c r="H6" s="11">
        <v>75</v>
      </c>
      <c r="I6" s="2" t="str">
        <f t="shared" si="1"/>
        <v>B</v>
      </c>
    </row>
    <row r="7" spans="1:11">
      <c r="A7" s="10" t="s">
        <v>127</v>
      </c>
      <c r="B7" s="10" t="s">
        <v>128</v>
      </c>
      <c r="C7" s="9">
        <v>45080</v>
      </c>
      <c r="D7" s="2" t="str">
        <f t="shared" si="0"/>
        <v>주말</v>
      </c>
      <c r="F7" s="10" t="s">
        <v>137</v>
      </c>
      <c r="G7" s="11">
        <v>60</v>
      </c>
      <c r="H7" s="11">
        <v>75</v>
      </c>
      <c r="I7" s="2" t="str">
        <f t="shared" si="1"/>
        <v>D</v>
      </c>
    </row>
    <row r="8" spans="1:11">
      <c r="A8" s="10" t="s">
        <v>129</v>
      </c>
      <c r="B8" s="10" t="s">
        <v>130</v>
      </c>
      <c r="C8" s="9">
        <v>45058</v>
      </c>
      <c r="D8" s="2" t="str">
        <f t="shared" si="0"/>
        <v>평일</v>
      </c>
      <c r="F8" s="10" t="s">
        <v>138</v>
      </c>
      <c r="G8" s="11">
        <v>95</v>
      </c>
      <c r="H8" s="11">
        <v>85</v>
      </c>
      <c r="I8" s="2" t="str">
        <f t="shared" si="1"/>
        <v>A</v>
      </c>
    </row>
    <row r="9" spans="1:11">
      <c r="A9" s="10" t="s">
        <v>131</v>
      </c>
      <c r="B9" s="10" t="s">
        <v>132</v>
      </c>
      <c r="C9" s="9">
        <v>44821</v>
      </c>
      <c r="D9" s="2" t="str">
        <f t="shared" si="0"/>
        <v>주말</v>
      </c>
      <c r="F9" s="10" t="s">
        <v>139</v>
      </c>
      <c r="G9" s="11">
        <v>70</v>
      </c>
      <c r="H9" s="11">
        <v>85</v>
      </c>
      <c r="I9" s="2" t="str">
        <f t="shared" si="1"/>
        <v>C</v>
      </c>
    </row>
    <row r="11" spans="1:11">
      <c r="F11" t="s">
        <v>56</v>
      </c>
    </row>
    <row r="12" spans="1:11">
      <c r="A12" t="s">
        <v>63</v>
      </c>
      <c r="F12" s="32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32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192</v>
      </c>
      <c r="B24" s="35" t="s">
        <v>67</v>
      </c>
      <c r="C24" s="36"/>
      <c r="D24" s="2">
        <f>ROUND(DAVERAGE(A13:D21,4,A24:A25),2)</f>
        <v>3.74</v>
      </c>
    </row>
    <row r="25" spans="1:8">
      <c r="A25" s="2" t="s">
        <v>142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1">
        <v>77</v>
      </c>
      <c r="C29" s="11">
        <v>75</v>
      </c>
      <c r="D29" s="12">
        <v>88</v>
      </c>
      <c r="F29" s="10" t="s">
        <v>73</v>
      </c>
      <c r="G29" s="9">
        <v>44256</v>
      </c>
      <c r="H29" s="2" t="str">
        <f>PROPER(LEFT(F29,3))&amp;YEAR(G29)</f>
        <v>Hea2021</v>
      </c>
    </row>
    <row r="30" spans="1:8">
      <c r="A30" s="10" t="s">
        <v>143</v>
      </c>
      <c r="B30" s="11">
        <v>58</v>
      </c>
      <c r="C30" s="11">
        <v>76</v>
      </c>
      <c r="D30" s="12">
        <v>78</v>
      </c>
      <c r="F30" s="10" t="s">
        <v>73</v>
      </c>
      <c r="G30" s="9">
        <v>44987</v>
      </c>
      <c r="H30" s="2" t="str">
        <f t="shared" ref="H30:H36" si="2">PROPER(LEFT(F30,3))&amp;YEAR(G30)</f>
        <v>Hea2023</v>
      </c>
    </row>
    <row r="31" spans="1:8">
      <c r="A31" s="10" t="s">
        <v>144</v>
      </c>
      <c r="B31" s="11">
        <v>68</v>
      </c>
      <c r="C31" s="11">
        <v>70</v>
      </c>
      <c r="D31" s="12">
        <v>80</v>
      </c>
      <c r="F31" s="10" t="s">
        <v>74</v>
      </c>
      <c r="G31" s="9">
        <v>44256</v>
      </c>
      <c r="H31" s="2" t="str">
        <f t="shared" si="2"/>
        <v>Com2021</v>
      </c>
    </row>
    <row r="32" spans="1:8">
      <c r="A32" s="10" t="s">
        <v>145</v>
      </c>
      <c r="B32" s="11">
        <v>53</v>
      </c>
      <c r="C32" s="11">
        <v>69</v>
      </c>
      <c r="D32" s="12">
        <v>94</v>
      </c>
      <c r="F32" s="10" t="s">
        <v>74</v>
      </c>
      <c r="G32" s="9">
        <v>44986</v>
      </c>
      <c r="H32" s="2" t="str">
        <f t="shared" si="2"/>
        <v>Com2023</v>
      </c>
    </row>
    <row r="33" spans="1:8">
      <c r="A33" s="10" t="s">
        <v>147</v>
      </c>
      <c r="B33" s="11">
        <v>73</v>
      </c>
      <c r="C33" s="11">
        <v>75</v>
      </c>
      <c r="D33" s="12">
        <v>91</v>
      </c>
      <c r="F33" s="10" t="s">
        <v>75</v>
      </c>
      <c r="G33" s="9">
        <v>43891</v>
      </c>
      <c r="H33" s="2" t="str">
        <f t="shared" si="2"/>
        <v>Des2020</v>
      </c>
    </row>
    <row r="34" spans="1:8">
      <c r="A34" s="10" t="s">
        <v>148</v>
      </c>
      <c r="B34" s="11">
        <v>55</v>
      </c>
      <c r="C34" s="11">
        <v>67</v>
      </c>
      <c r="D34" s="12">
        <v>88</v>
      </c>
      <c r="F34" s="10" t="s">
        <v>75</v>
      </c>
      <c r="G34" s="9">
        <v>44622</v>
      </c>
      <c r="H34" s="2" t="str">
        <f t="shared" si="2"/>
        <v>Des2022</v>
      </c>
    </row>
    <row r="35" spans="1:8">
      <c r="A35" s="10" t="s">
        <v>149</v>
      </c>
      <c r="B35" s="11">
        <v>95</v>
      </c>
      <c r="C35" s="11">
        <v>89</v>
      </c>
      <c r="D35" s="12">
        <v>79</v>
      </c>
      <c r="F35" s="10" t="s">
        <v>76</v>
      </c>
      <c r="G35" s="9">
        <v>43891</v>
      </c>
      <c r="H35" s="2" t="str">
        <f t="shared" si="2"/>
        <v>Art2020</v>
      </c>
    </row>
    <row r="36" spans="1:8">
      <c r="F36" s="10" t="s">
        <v>76</v>
      </c>
      <c r="G36" s="9">
        <v>44622</v>
      </c>
      <c r="H36" s="2" t="str">
        <f t="shared" si="2"/>
        <v>Art2022</v>
      </c>
    </row>
    <row r="37" spans="1:8">
      <c r="A37" s="37" t="s">
        <v>69</v>
      </c>
      <c r="B37" s="37"/>
      <c r="C37" s="37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sheetPr codeName="Sheet5"/>
  <dimension ref="A1:F20"/>
  <sheetViews>
    <sheetView workbookViewId="0">
      <selection activeCell="H16" sqref="H16"/>
    </sheetView>
  </sheetViews>
  <sheetFormatPr defaultRowHeight="16.899999999999999" outlineLevelRow="3"/>
  <cols>
    <col min="1" max="6" width="10.5625" customWidth="1"/>
  </cols>
  <sheetData>
    <row r="1" spans="1:6" ht="20.65">
      <c r="A1" s="28" t="s">
        <v>77</v>
      </c>
      <c r="B1" s="28"/>
      <c r="C1" s="28"/>
      <c r="D1" s="28"/>
      <c r="E1" s="28"/>
      <c r="F1" s="28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86</v>
      </c>
      <c r="B5" s="2" t="s">
        <v>88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86</v>
      </c>
      <c r="B6" s="2" t="s">
        <v>89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24" t="s">
        <v>188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24" t="s">
        <v>186</v>
      </c>
      <c r="B8" s="2"/>
      <c r="C8" s="13"/>
      <c r="D8" s="13"/>
      <c r="E8" s="13"/>
      <c r="F8" s="13">
        <f>SUBTOTAL(4,F4:F6)</f>
        <v>245</v>
      </c>
    </row>
    <row r="9" spans="1:6" outlineLevel="3">
      <c r="A9" s="2" t="s">
        <v>80</v>
      </c>
      <c r="B9" s="2" t="s">
        <v>81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80</v>
      </c>
      <c r="B10" s="2" t="s">
        <v>84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80</v>
      </c>
      <c r="B11" s="2" t="s">
        <v>90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24" t="s">
        <v>189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24" t="s">
        <v>184</v>
      </c>
      <c r="B13" s="2"/>
      <c r="C13" s="13"/>
      <c r="D13" s="13"/>
      <c r="E13" s="13"/>
      <c r="F13" s="13">
        <f>SUBTOTAL(4,F9:F11)</f>
        <v>270</v>
      </c>
    </row>
    <row r="14" spans="1:6" outlineLevel="3">
      <c r="A14" s="2" t="s">
        <v>82</v>
      </c>
      <c r="B14" s="2" t="s">
        <v>83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82</v>
      </c>
      <c r="B15" s="2" t="s">
        <v>55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82</v>
      </c>
      <c r="B16" s="2" t="s">
        <v>85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26" t="s">
        <v>190</v>
      </c>
      <c r="B17" s="1"/>
      <c r="C17" s="25">
        <f>SUBTOTAL(1,C14:C16)</f>
        <v>90</v>
      </c>
      <c r="D17" s="25">
        <f>SUBTOTAL(1,D14:D16)</f>
        <v>68.333333333333329</v>
      </c>
      <c r="E17" s="25">
        <f>SUBTOTAL(1,E14:E16)</f>
        <v>78.333333333333329</v>
      </c>
      <c r="F17" s="25"/>
    </row>
    <row r="18" spans="1:6" outlineLevel="1">
      <c r="A18" s="26" t="s">
        <v>185</v>
      </c>
      <c r="B18" s="1"/>
      <c r="C18" s="25"/>
      <c r="D18" s="25"/>
      <c r="E18" s="25"/>
      <c r="F18" s="25">
        <f>SUBTOTAL(4,F14:F16)</f>
        <v>265</v>
      </c>
    </row>
    <row r="19" spans="1:6">
      <c r="A19" s="26" t="s">
        <v>191</v>
      </c>
      <c r="B19" s="1"/>
      <c r="C19" s="25">
        <f>SUBTOTAL(1,C4:C16)</f>
        <v>89.444444444444443</v>
      </c>
      <c r="D19" s="25">
        <f>SUBTOTAL(1,D4:D16)</f>
        <v>73.333333333333329</v>
      </c>
      <c r="E19" s="25">
        <f>SUBTOTAL(1,E4:E16)</f>
        <v>78.333333333333329</v>
      </c>
      <c r="F19" s="25"/>
    </row>
    <row r="20" spans="1:6">
      <c r="A20" s="26" t="s">
        <v>187</v>
      </c>
      <c r="B20" s="1"/>
      <c r="C20" s="25"/>
      <c r="D20" s="25"/>
      <c r="E20" s="25"/>
      <c r="F20" s="25">
        <f>SUBTOTAL(4,F4:F16)</f>
        <v>270</v>
      </c>
    </row>
  </sheetData>
  <sortState xmlns:xlrd2="http://schemas.microsoft.com/office/spreadsheetml/2017/richdata2" ref="A4:F16">
    <sortCondition ref="A4:A16"/>
  </sortState>
  <dataConsolidate/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sheetPr codeName="Sheet6"/>
  <dimension ref="A1:I22"/>
  <sheetViews>
    <sheetView workbookViewId="0">
      <selection activeCell="F4" sqref="F4:I8"/>
    </sheetView>
  </sheetViews>
  <sheetFormatPr defaultRowHeight="16.899999999999999"/>
  <cols>
    <col min="1" max="1" width="13.0625" customWidth="1"/>
    <col min="2" max="4" width="9.5625" customWidth="1"/>
    <col min="6" max="6" width="13.0625" customWidth="1"/>
    <col min="7" max="9" width="9.5625" customWidth="1"/>
  </cols>
  <sheetData>
    <row r="1" spans="1:9" ht="20.65">
      <c r="A1" s="28" t="s">
        <v>91</v>
      </c>
      <c r="B1" s="28"/>
      <c r="C1" s="28"/>
      <c r="D1" s="28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7">
        <v>31520</v>
      </c>
      <c r="H5" s="7">
        <v>21860</v>
      </c>
      <c r="I5" s="7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96</v>
      </c>
      <c r="G6" s="7">
        <v>25320</v>
      </c>
      <c r="H6" s="7">
        <v>26200</v>
      </c>
      <c r="I6" s="7">
        <v>24000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1</v>
      </c>
      <c r="G7" s="7">
        <v>22500</v>
      </c>
      <c r="H7" s="7">
        <v>32040</v>
      </c>
      <c r="I7" s="7">
        <v>25600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7">
        <v>13440</v>
      </c>
      <c r="H8" s="7">
        <v>26520</v>
      </c>
      <c r="I8" s="7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sheetPr codeName="Sheet7"/>
  <dimension ref="A1:E8"/>
  <sheetViews>
    <sheetView workbookViewId="0">
      <selection activeCell="A3" sqref="A3:E3"/>
    </sheetView>
  </sheetViews>
  <sheetFormatPr defaultRowHeight="16.899999999999999"/>
  <cols>
    <col min="1" max="1" width="12.5625" customWidth="1"/>
    <col min="2" max="5" width="9.5625" customWidth="1"/>
  </cols>
  <sheetData>
    <row r="1" spans="1:5" ht="20.65">
      <c r="A1" s="28" t="s">
        <v>98</v>
      </c>
      <c r="B1" s="28"/>
      <c r="C1" s="28"/>
      <c r="D1" s="28"/>
      <c r="E1" s="28"/>
    </row>
    <row r="3" spans="1:5">
      <c r="A3" s="27" t="s">
        <v>64</v>
      </c>
      <c r="B3" s="27" t="s">
        <v>48</v>
      </c>
      <c r="C3" s="27" t="s">
        <v>99</v>
      </c>
      <c r="D3" s="27" t="s">
        <v>100</v>
      </c>
      <c r="E3" s="27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109538</xdr:colOff>
                    <xdr:row>2</xdr:row>
                    <xdr:rowOff>47625</xdr:rowOff>
                  </from>
                  <to>
                    <xdr:col>7</xdr:col>
                    <xdr:colOff>600075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sheetPr codeName="Sheet8"/>
  <dimension ref="A1:E7"/>
  <sheetViews>
    <sheetView tabSelected="1" workbookViewId="0">
      <selection activeCell="G16" sqref="G16"/>
    </sheetView>
  </sheetViews>
  <sheetFormatPr defaultRowHeight="16.899999999999999"/>
  <cols>
    <col min="1" max="5" width="14.5625" customWidth="1"/>
  </cols>
  <sheetData>
    <row r="1" spans="1:5" ht="20.65">
      <c r="A1" s="28" t="s">
        <v>107</v>
      </c>
      <c r="B1" s="28"/>
      <c r="C1" s="28"/>
      <c r="D1" s="28"/>
      <c r="E1" s="28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kyg990630@gmail.com</cp:lastModifiedBy>
  <dcterms:created xsi:type="dcterms:W3CDTF">2024-11-21T08:01:31Z</dcterms:created>
  <dcterms:modified xsi:type="dcterms:W3CDTF">2026-07-16T07:27:34Z</dcterms:modified>
</cp:coreProperties>
</file>