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 codeName="{26A90621-87C4-6C01-FD6A-EE6E7C140903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admin\OneDrive\바탕 화면\01 시험장따라하기 - 복사본\"/>
    </mc:Choice>
  </mc:AlternateContent>
  <xr:revisionPtr revIDLastSave="0" documentId="13_ncr:1_{73BDC7E3-55D5-415B-A90B-8100A4D7EAEA}" xr6:coauthVersionLast="47" xr6:coauthVersionMax="47" xr10:uidLastSave="{00000000-0000-0000-0000-000000000000}"/>
  <bookViews>
    <workbookView xWindow="14295" yWindow="0" windowWidth="14610" windowHeight="15585" tabRatio="771" firstSheet="1" activeTab="3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'기본작업-1'!$B$2:$G$32</definedName>
    <definedName name="_xleta.SUM" hidden="1" xlm="1">#NAME?</definedName>
    <definedName name="_xlnm.Criteria" localSheetId="0">'기본작업-1'!$B$34:$B$35</definedName>
    <definedName name="_xlnm.Extract" localSheetId="0">'기본작업-1'!$B$37:$G$37</definedName>
    <definedName name="_xlnm.Print_Area" localSheetId="1">'기본작업-2'!$B$2:$H$32</definedName>
    <definedName name="_xlnm.Print_Titles" localSheetId="1">'기본작업-2'!$2:$2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2" i="3" l="1" a="1"/>
  <c r="L12" i="3" s="1"/>
  <c r="L13" i="3" a="1"/>
  <c r="L13" i="3" s="1"/>
  <c r="L14" i="3" a="1"/>
  <c r="L14" i="3" s="1"/>
  <c r="L15" i="3" a="1"/>
  <c r="L15" i="3" s="1"/>
  <c r="L16" i="3" a="1"/>
  <c r="L16" i="3" s="1"/>
  <c r="K13" i="3" a="1"/>
  <c r="K13" i="3" s="1"/>
  <c r="K14" i="3" a="1"/>
  <c r="K14" i="3" s="1"/>
  <c r="K15" i="3" a="1"/>
  <c r="K15" i="3" s="1"/>
  <c r="K16" i="3" a="1"/>
  <c r="K16" i="3" s="1"/>
  <c r="K12" i="3" a="1"/>
  <c r="K12" i="3" s="1"/>
  <c r="F35" i="5"/>
  <c r="F31" i="5"/>
  <c r="F28" i="5"/>
  <c r="F25" i="5"/>
  <c r="F21" i="5"/>
  <c r="F18" i="5"/>
  <c r="F14" i="5"/>
  <c r="F7" i="5"/>
  <c r="F5" i="5"/>
  <c r="F37" i="5" s="1"/>
  <c r="G36" i="5"/>
  <c r="G29" i="5"/>
  <c r="G19" i="5"/>
  <c r="G8" i="5"/>
  <c r="J20" i="3"/>
  <c r="M13" i="3" a="1"/>
  <c r="M13" i="3" s="1"/>
  <c r="M14" i="3" a="1"/>
  <c r="M14" i="3" s="1"/>
  <c r="M15" i="3" a="1"/>
  <c r="M15" i="3" s="1"/>
  <c r="M16" i="3" a="1"/>
  <c r="M16" i="3" s="1"/>
  <c r="M12" i="3" a="1"/>
  <c r="M12" i="3" s="1"/>
  <c r="H5" i="3" a="1"/>
  <c r="H7" i="3" a="1"/>
  <c r="H11" i="3" a="1"/>
  <c r="H19" i="3" a="1"/>
  <c r="H23" i="3" a="1"/>
  <c r="H27" i="3" a="1"/>
  <c r="H31" i="3" a="1"/>
  <c r="H14" i="3" a="1"/>
  <c r="H26" i="3" a="1"/>
  <c r="H15" i="3" a="1"/>
  <c r="H12" i="3" a="1"/>
  <c r="H16" i="3" a="1"/>
  <c r="H24" i="3" a="1"/>
  <c r="H32" i="3" a="1"/>
  <c r="H13" i="3" a="1"/>
  <c r="H21" i="3" a="1"/>
  <c r="H29" i="3" a="1"/>
  <c r="H10" i="3" a="1"/>
  <c r="H22" i="3" a="1"/>
  <c r="H8" i="3" a="1"/>
  <c r="H20" i="3" a="1"/>
  <c r="H28" i="3" a="1"/>
  <c r="H9" i="3" a="1"/>
  <c r="H17" i="3" a="1"/>
  <c r="H25" i="3" a="1"/>
  <c r="H33" i="3" a="1"/>
  <c r="H6" i="3" a="1"/>
  <c r="H18" i="3" a="1"/>
  <c r="H30" i="3" a="1"/>
  <c r="H4" i="3" a="1"/>
  <c r="H30" i="3" l="1"/>
  <c r="H18" i="3"/>
  <c r="H6" i="3"/>
  <c r="H33" i="3"/>
  <c r="H25" i="3"/>
  <c r="H17" i="3"/>
  <c r="H9" i="3"/>
  <c r="H28" i="3"/>
  <c r="H20" i="3"/>
  <c r="H8" i="3"/>
  <c r="H22" i="3"/>
  <c r="H10" i="3"/>
  <c r="H29" i="3"/>
  <c r="H21" i="3"/>
  <c r="H13" i="3"/>
  <c r="H32" i="3"/>
  <c r="H24" i="3"/>
  <c r="H16" i="3"/>
  <c r="H12" i="3"/>
  <c r="H15" i="3"/>
  <c r="H26" i="3"/>
  <c r="H14" i="3"/>
  <c r="H31" i="3"/>
  <c r="H27" i="3"/>
  <c r="H23" i="3"/>
  <c r="H19" i="3"/>
  <c r="H11" i="3"/>
  <c r="H7" i="3"/>
  <c r="H5" i="3"/>
  <c r="H4" i="3"/>
  <c r="G38" i="5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4" i="3"/>
  <c r="B35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0D521FE-10C7-478D-9277-7E6DDC206474}" keepAlive="1" name="쿼리 - 학용품판매" description="통합 문서의 '학용품판매' 쿼리에 대한 연결입니다." type="5" refreshedVersion="8" background="1">
    <dbPr connection="Provider=Microsoft.Mashup.OleDb.1;Data Source=$Workbook$;Location=학용품판매;Extended Properties=&quot;&quot;" command="SELECT * FROM [학용품판매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<sst xmlns="http://schemas.openxmlformats.org/spreadsheetml/2006/main" count="529" uniqueCount="71">
  <si>
    <t>날짜</t>
  </si>
  <si>
    <t>문구점</t>
  </si>
  <si>
    <t>품목</t>
  </si>
  <si>
    <t>단가</t>
  </si>
  <si>
    <t>수량</t>
  </si>
  <si>
    <t>화진아트</t>
  </si>
  <si>
    <t>C653</t>
  </si>
  <si>
    <t>연필</t>
  </si>
  <si>
    <t>모닝아트</t>
  </si>
  <si>
    <t>D381</t>
  </si>
  <si>
    <t>크레파스</t>
  </si>
  <si>
    <t>새싹문구</t>
  </si>
  <si>
    <t>E782</t>
  </si>
  <si>
    <t>리코더</t>
  </si>
  <si>
    <t>신화상사</t>
  </si>
  <si>
    <t>Z837</t>
  </si>
  <si>
    <t>종합장</t>
  </si>
  <si>
    <t>남경문구</t>
  </si>
  <si>
    <t>품목코드</t>
  </si>
  <si>
    <t>판매금액</t>
  </si>
  <si>
    <t>[표1]</t>
  </si>
  <si>
    <t>비고</t>
  </si>
  <si>
    <t>[표2] 할인율</t>
  </si>
  <si>
    <t>[표3]</t>
  </si>
  <si>
    <t>판매건수</t>
  </si>
  <si>
    <t>[표4]</t>
  </si>
  <si>
    <t>[표4] 수량이 가장 많은 품목과 문구점</t>
  </si>
  <si>
    <t>[표1]</t>
    <phoneticPr fontId="1" type="noConversion"/>
  </si>
  <si>
    <t>남경문구</t>
    <phoneticPr fontId="1" type="noConversion"/>
  </si>
  <si>
    <t>신화상사</t>
    <phoneticPr fontId="1" type="noConversion"/>
  </si>
  <si>
    <t>화진아트</t>
    <phoneticPr fontId="1" type="noConversion"/>
  </si>
  <si>
    <t>[표1] 이사 대상 자료</t>
    <phoneticPr fontId="1" type="noConversion"/>
  </si>
  <si>
    <t>부서</t>
  </si>
  <si>
    <t>성명</t>
  </si>
  <si>
    <t>나이</t>
  </si>
  <si>
    <t>입사연도</t>
    <phoneticPr fontId="1" type="noConversion"/>
  </si>
  <si>
    <t>희망여부</t>
  </si>
  <si>
    <t>평가점수</t>
  </si>
  <si>
    <t>영업</t>
  </si>
  <si>
    <t>이찬진</t>
  </si>
  <si>
    <t>개발</t>
  </si>
  <si>
    <t>채경찬</t>
  </si>
  <si>
    <t>임종례</t>
  </si>
  <si>
    <t>정종수</t>
  </si>
  <si>
    <t>서현명</t>
  </si>
  <si>
    <t>고광섭</t>
  </si>
  <si>
    <t>김은조</t>
  </si>
  <si>
    <t>권창영</t>
  </si>
  <si>
    <t>자재</t>
  </si>
  <si>
    <t>김영민</t>
  </si>
  <si>
    <t>명노찬</t>
  </si>
  <si>
    <t>조건</t>
    <phoneticPr fontId="1" type="noConversion"/>
  </si>
  <si>
    <t>총합계</t>
  </si>
  <si>
    <t>합계 : 단가</t>
  </si>
  <si>
    <t>합계 : 수량</t>
  </si>
  <si>
    <t>값</t>
  </si>
  <si>
    <t>1사분기</t>
  </si>
  <si>
    <t>2사분기</t>
  </si>
  <si>
    <t>3사분기</t>
  </si>
  <si>
    <t>***</t>
  </si>
  <si>
    <t>화진아트 요약</t>
  </si>
  <si>
    <t>모닝아트 요약</t>
  </si>
  <si>
    <t>신화상사 요약</t>
  </si>
  <si>
    <t>남경문구 요약</t>
  </si>
  <si>
    <t>리코더 개수</t>
  </si>
  <si>
    <t>연필 개수</t>
  </si>
  <si>
    <t>크레파스 개수</t>
  </si>
  <si>
    <t>종합장 개수</t>
  </si>
  <si>
    <t>전체 개수</t>
  </si>
  <si>
    <t>판매현황</t>
    <phoneticPr fontId="1" type="noConversion"/>
  </si>
  <si>
    <t xml:space="preserve">날짜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</si>
</sst>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&quot;개&quot;"/>
    <numFmt numFmtId="177" formatCode="#,##0_ 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/>
        <bgColor theme="8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</cellStyleXfs>
  <cellXfs count="46">
    <xf numFmtId="0" fontId="0" fillId="0" borderId="0" xfId="0">
      <alignment vertical="center"/>
    </xf>
    <xf numFmtId="0" fontId="5" fillId="2" borderId="1" xfId="2" applyFont="1" applyFill="1" applyBorder="1" applyAlignment="1">
      <alignment horizontal="center"/>
    </xf>
    <xf numFmtId="14" fontId="5" fillId="0" borderId="1" xfId="2" applyNumberFormat="1" applyFont="1" applyBorder="1" applyAlignment="1">
      <alignment horizontal="center" wrapText="1"/>
    </xf>
    <xf numFmtId="0" fontId="5" fillId="0" borderId="1" xfId="2" applyFont="1" applyBorder="1" applyAlignment="1">
      <alignment horizont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41" fontId="0" fillId="0" borderId="4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4" fontId="0" fillId="0" borderId="0" xfId="0" applyNumberFormat="1">
      <alignment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0" fontId="7" fillId="0" borderId="1" xfId="0" applyFon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0" fontId="0" fillId="0" borderId="0" xfId="1" applyNumberFormat="1" applyFon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NumberFormat="1">
      <alignment vertical="center"/>
    </xf>
  </cellXfs>
  <cellStyles count="3">
    <cellStyle name="쉼표 [0]" xfId="1" builtinId="6"/>
    <cellStyle name="표준" xfId="0" builtinId="0"/>
    <cellStyle name="표준_기본작업-2" xfId="2" xr:uid="{25067078-5DDE-4D8E-895A-73E04EF2B1E3}"/>
  </cellStyles>
  <dxfs count="1"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2000">
                <a:latin typeface="굴림" panose="020B0600000101010101" pitchFamily="50" charset="-127"/>
                <a:ea typeface="굴림" panose="020B0600000101010101" pitchFamily="50" charset="-127"/>
              </a:rPr>
              <a:t>품목별 판매금액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판매금액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'기타작업-1'!$A$3:$A$6</c:f>
              <c:strCache>
                <c:ptCount val="4"/>
                <c:pt idx="0">
                  <c:v>리코더</c:v>
                </c:pt>
                <c:pt idx="1">
                  <c:v>연필</c:v>
                </c:pt>
                <c:pt idx="2">
                  <c:v>종합장</c:v>
                </c:pt>
                <c:pt idx="3">
                  <c:v>크레파스</c:v>
                </c:pt>
              </c:strCache>
            </c:strRef>
          </c:cat>
          <c:val>
            <c:numRef>
              <c:f>'기타작업-1'!$B$3:$B$6</c:f>
              <c:numCache>
                <c:formatCode>_(* #,##0_);_(* \(#,##0\);_(* "-"_);_(@_)</c:formatCode>
                <c:ptCount val="4"/>
                <c:pt idx="0">
                  <c:v>9169500</c:v>
                </c:pt>
                <c:pt idx="1">
                  <c:v>34651200</c:v>
                </c:pt>
                <c:pt idx="2">
                  <c:v>35082000</c:v>
                </c:pt>
                <c:pt idx="3">
                  <c:v>21420500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12-438F-B200-E0BACEC14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63886815"/>
        <c:axId val="1616286127"/>
      </c:barChart>
      <c:catAx>
        <c:axId val="11638868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16286127"/>
        <c:crosses val="autoZero"/>
        <c:auto val="1"/>
        <c:lblAlgn val="ctr"/>
        <c:lblOffset val="100"/>
        <c:noMultiLvlLbl val="0"/>
      </c:catAx>
      <c:valAx>
        <c:axId val="1616286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63886815"/>
        <c:crosses val="autoZero"/>
        <c:crossBetween val="between"/>
        <c:dispUnits>
          <c:builtInUnit val="ten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accent4"/>
        </a:solidFill>
        <a:ln w="12700" cap="flat" cmpd="sng" algn="ctr">
          <a:solidFill>
            <a:schemeClr val="accent4">
              <a:shade val="15000"/>
            </a:schemeClr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>
      <a:innerShdw blurRad="63500" dist="50800" dir="2700000">
        <a:prstClr val="black">
          <a:alpha val="50000"/>
        </a:prstClr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6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9218" name="Button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6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</xdr:row>
          <xdr:rowOff>0</xdr:rowOff>
        </xdr:from>
        <xdr:to>
          <xdr:col>8</xdr:col>
          <xdr:colOff>0</xdr:colOff>
          <xdr:row>3</xdr:row>
          <xdr:rowOff>0</xdr:rowOff>
        </xdr:to>
        <xdr:sp macro="" textlink="">
          <xdr:nvSpPr>
            <xdr:cNvPr id="2049" name="cmd구매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min" refreshedDate="46231.473198032407" backgroundQuery="1" createdVersion="8" refreshedVersion="8" minRefreshableVersion="3" recordCount="30" xr:uid="{95F82DC5-1EEC-42EB-90C1-46DEEA6BC606}">
  <cacheSource type="external" connectionId="1"/>
  <cacheFields count="6">
    <cacheField name="날짜" numFmtId="0">
      <sharedItems containsSemiMixedTypes="0" containsNonDate="0" containsDate="1" containsString="0" minDate="2020-01-01T00:00:00" maxDate="2020-08-07T00:00:00" count="30">
        <d v="2020-01-01T00:00:00"/>
        <d v="2020-01-08T00:00:00"/>
        <d v="2020-01-13T00:00:00"/>
        <d v="2020-01-19T00:00:00"/>
        <d v="2020-01-21T00:00:00"/>
        <d v="2020-02-01T00:00:00"/>
        <d v="2020-02-03T00:00:00"/>
        <d v="2020-02-22T00:00:00"/>
        <d v="2020-02-28T00:00:00"/>
        <d v="2020-03-03T00:00:00"/>
        <d v="2020-03-06T00:00:00"/>
        <d v="2020-03-17T00:00:00"/>
        <d v="2020-03-22T00:00:00"/>
        <d v="2020-03-26T00:00:00"/>
        <d v="2020-03-31T00:00:00"/>
        <d v="2020-04-06T00:00:00"/>
        <d v="2020-04-19T00:00:00"/>
        <d v="2020-04-27T00:00:00"/>
        <d v="2020-05-01T00:00:00"/>
        <d v="2020-05-12T00:00:00"/>
        <d v="2020-05-24T00:00:00"/>
        <d v="2020-06-03T00:00:00"/>
        <d v="2020-06-09T00:00:00"/>
        <d v="2020-06-17T00:00:00"/>
        <d v="2020-06-25T00:00:00"/>
        <d v="2020-07-01T00:00:00"/>
        <d v="2020-07-11T00:00:00"/>
        <d v="2020-07-21T00:00:00"/>
        <d v="2020-07-31T00:00:00"/>
        <d v="2020-08-06T00:00:00"/>
      </sharedItems>
      <fieldGroup par="5"/>
    </cacheField>
    <cacheField name="문구점" numFmtId="0">
      <sharedItems count="5">
        <s v="화진아트"/>
        <s v="모닝아트"/>
        <s v="새싹문구"/>
        <s v="신화상사"/>
        <s v="남경문구"/>
      </sharedItems>
    </cacheField>
    <cacheField name="품목" numFmtId="0">
      <sharedItems count="4">
        <s v="연필"/>
        <s v="크레파스"/>
        <s v="리코더"/>
        <s v="종합장"/>
      </sharedItems>
    </cacheField>
    <cacheField name="단가" numFmtId="0">
      <sharedItems containsSemiMixedTypes="0" containsString="0" containsNumber="1" containsInteger="1" minValue="1000" maxValue="15000" count="4">
        <n v="1200"/>
        <n v="5000"/>
        <n v="15000"/>
        <n v="1000"/>
      </sharedItems>
    </cacheField>
    <cacheField name="수량" numFmtId="0">
      <sharedItems containsSemiMixedTypes="0" containsString="0" containsNumber="1" containsInteger="1" minValue="11" maxValue="99" count="24">
        <n v="46"/>
        <n v="62"/>
        <n v="77"/>
        <n v="57"/>
        <n v="72"/>
        <n v="92"/>
        <n v="96"/>
        <n v="42"/>
        <n v="29"/>
        <n v="89"/>
        <n v="94"/>
        <n v="68"/>
        <n v="83"/>
        <n v="31"/>
        <n v="11"/>
        <n v="54"/>
        <n v="99"/>
        <n v="38"/>
        <n v="24"/>
        <n v="16"/>
        <n v="80"/>
        <n v="51"/>
        <n v="22"/>
        <n v="86"/>
      </sharedItems>
    </cacheField>
    <cacheField name="분기(날짜)" numFmtId="0" databaseField="0">
      <fieldGroup base="0">
        <rangePr groupBy="quarters" startDate="2020-01-01T00:00:00" endDate="2020-08-07T00:00:00"/>
        <groupItems count="6">
          <s v="&lt;2020-01-01"/>
          <s v="1사분기"/>
          <s v="2사분기"/>
          <s v="3사분기"/>
          <s v="4사분기"/>
          <s v="&gt;2020-08-07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  <x v="0"/>
  </r>
  <r>
    <x v="1"/>
    <x v="1"/>
    <x v="1"/>
    <x v="1"/>
    <x v="1"/>
  </r>
  <r>
    <x v="2"/>
    <x v="1"/>
    <x v="1"/>
    <x v="1"/>
    <x v="2"/>
  </r>
  <r>
    <x v="3"/>
    <x v="2"/>
    <x v="0"/>
    <x v="0"/>
    <x v="3"/>
  </r>
  <r>
    <x v="4"/>
    <x v="1"/>
    <x v="2"/>
    <x v="2"/>
    <x v="4"/>
  </r>
  <r>
    <x v="5"/>
    <x v="3"/>
    <x v="3"/>
    <x v="3"/>
    <x v="5"/>
  </r>
  <r>
    <x v="6"/>
    <x v="4"/>
    <x v="2"/>
    <x v="2"/>
    <x v="6"/>
  </r>
  <r>
    <x v="7"/>
    <x v="1"/>
    <x v="1"/>
    <x v="1"/>
    <x v="7"/>
  </r>
  <r>
    <x v="8"/>
    <x v="3"/>
    <x v="1"/>
    <x v="1"/>
    <x v="8"/>
  </r>
  <r>
    <x v="9"/>
    <x v="0"/>
    <x v="0"/>
    <x v="0"/>
    <x v="9"/>
  </r>
  <r>
    <x v="10"/>
    <x v="1"/>
    <x v="2"/>
    <x v="2"/>
    <x v="10"/>
  </r>
  <r>
    <x v="11"/>
    <x v="4"/>
    <x v="2"/>
    <x v="2"/>
    <x v="11"/>
  </r>
  <r>
    <x v="12"/>
    <x v="1"/>
    <x v="1"/>
    <x v="1"/>
    <x v="12"/>
  </r>
  <r>
    <x v="13"/>
    <x v="1"/>
    <x v="2"/>
    <x v="2"/>
    <x v="13"/>
  </r>
  <r>
    <x v="14"/>
    <x v="3"/>
    <x v="3"/>
    <x v="3"/>
    <x v="3"/>
  </r>
  <r>
    <x v="15"/>
    <x v="4"/>
    <x v="1"/>
    <x v="1"/>
    <x v="14"/>
  </r>
  <r>
    <x v="16"/>
    <x v="3"/>
    <x v="3"/>
    <x v="3"/>
    <x v="3"/>
  </r>
  <r>
    <x v="17"/>
    <x v="3"/>
    <x v="1"/>
    <x v="1"/>
    <x v="15"/>
  </r>
  <r>
    <x v="18"/>
    <x v="3"/>
    <x v="0"/>
    <x v="0"/>
    <x v="16"/>
  </r>
  <r>
    <x v="19"/>
    <x v="1"/>
    <x v="2"/>
    <x v="2"/>
    <x v="16"/>
  </r>
  <r>
    <x v="20"/>
    <x v="3"/>
    <x v="3"/>
    <x v="3"/>
    <x v="17"/>
  </r>
  <r>
    <x v="21"/>
    <x v="2"/>
    <x v="3"/>
    <x v="3"/>
    <x v="16"/>
  </r>
  <r>
    <x v="22"/>
    <x v="4"/>
    <x v="2"/>
    <x v="2"/>
    <x v="18"/>
  </r>
  <r>
    <x v="23"/>
    <x v="0"/>
    <x v="0"/>
    <x v="0"/>
    <x v="19"/>
  </r>
  <r>
    <x v="24"/>
    <x v="1"/>
    <x v="2"/>
    <x v="2"/>
    <x v="20"/>
  </r>
  <r>
    <x v="25"/>
    <x v="4"/>
    <x v="2"/>
    <x v="2"/>
    <x v="21"/>
  </r>
  <r>
    <x v="26"/>
    <x v="3"/>
    <x v="1"/>
    <x v="1"/>
    <x v="22"/>
  </r>
  <r>
    <x v="27"/>
    <x v="0"/>
    <x v="1"/>
    <x v="1"/>
    <x v="23"/>
  </r>
  <r>
    <x v="28"/>
    <x v="3"/>
    <x v="3"/>
    <x v="3"/>
    <x v="8"/>
  </r>
  <r>
    <x v="29"/>
    <x v="1"/>
    <x v="2"/>
    <x v="2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CC50B1C-CF56-4004-8DF0-3A0C47011E65}" name="피벗 테이블1" cacheId="0" applyNumberFormats="0" applyBorderFormats="0" applyFontFormats="0" applyPatternFormats="0" applyAlignmentFormats="0" applyWidthHeightFormats="1" dataCaption="값" missingCaption="***" updatedVersion="8" minRefreshableVersion="3" useAutoFormatting="1" colGrandTotals="0" itemPrintTitles="1" createdVersion="8" indent="0" compact="0" outline="1" outlineData="1" compactData="0" multipleFieldFilters="0" fieldListSortAscending="1">
  <location ref="B2:I21" firstHeaderRow="1" firstDataRow="3" firstDataCol="2"/>
  <pivotFields count="6">
    <pivotField compact="0" showAl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t="default"/>
      </items>
    </pivotField>
    <pivotField axis="axisRow" compact="0" showAll="0">
      <items count="6">
        <item x="4"/>
        <item x="1"/>
        <item x="2"/>
        <item x="3"/>
        <item x="0"/>
        <item t="default"/>
      </items>
    </pivotField>
    <pivotField axis="axisRow" compact="0" showAll="0">
      <items count="5">
        <item x="2"/>
        <item x="0"/>
        <item x="3"/>
        <item x="1"/>
        <item t="default"/>
      </items>
    </pivotField>
    <pivotField dataField="1" compact="0" showAll="0"/>
    <pivotField dataField="1" compact="0" showAll="0"/>
    <pivotField name="날짜 " axis="axisCol" compact="0" showAll="0">
      <items count="7">
        <item x="0"/>
        <item x="1"/>
        <item x="2"/>
        <item x="3"/>
        <item x="4"/>
        <item x="5"/>
        <item t="default"/>
      </items>
    </pivotField>
  </pivotFields>
  <rowFields count="2">
    <field x="1"/>
    <field x="2"/>
  </rowFields>
  <rowItems count="17">
    <i>
      <x/>
    </i>
    <i r="1">
      <x/>
    </i>
    <i r="1">
      <x v="3"/>
    </i>
    <i>
      <x v="1"/>
    </i>
    <i r="1">
      <x/>
    </i>
    <i r="1">
      <x v="3"/>
    </i>
    <i>
      <x v="2"/>
    </i>
    <i r="1">
      <x v="1"/>
    </i>
    <i r="1">
      <x v="2"/>
    </i>
    <i>
      <x v="3"/>
    </i>
    <i r="1">
      <x v="1"/>
    </i>
    <i r="1">
      <x v="2"/>
    </i>
    <i r="1">
      <x v="3"/>
    </i>
    <i>
      <x v="4"/>
    </i>
    <i r="1">
      <x v="1"/>
    </i>
    <i r="1">
      <x v="3"/>
    </i>
    <i t="grand">
      <x/>
    </i>
  </rowItems>
  <colFields count="2">
    <field x="5"/>
    <field x="-2"/>
  </colFields>
  <colItems count="6">
    <i>
      <x v="1"/>
      <x/>
    </i>
    <i r="1" i="1">
      <x v="1"/>
    </i>
    <i>
      <x v="2"/>
      <x/>
    </i>
    <i r="1" i="1">
      <x v="1"/>
    </i>
    <i>
      <x v="3"/>
      <x/>
    </i>
    <i r="1" i="1">
      <x v="1"/>
    </i>
  </colItems>
  <dataFields count="2">
    <dataField name="합계 : 단가" fld="3" baseField="1" baseItem="2" numFmtId="177"/>
    <dataField name="합계 : 수량" fld="4" baseField="0" baseItem="0"/>
  </dataField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H42"/>
  <sheetViews>
    <sheetView workbookViewId="0">
      <selection activeCell="K10" sqref="K10"/>
    </sheetView>
  </sheetViews>
  <sheetFormatPr defaultRowHeight="16.5" x14ac:dyDescent="0.3"/>
  <cols>
    <col min="2" max="2" width="14.125" customWidth="1"/>
    <col min="3" max="3" width="14" customWidth="1"/>
    <col min="4" max="4" width="11.125" customWidth="1"/>
    <col min="5" max="5" width="10.5" customWidth="1"/>
    <col min="7" max="7" width="12" customWidth="1"/>
    <col min="8" max="8" width="11.125" bestFit="1" customWidth="1"/>
  </cols>
  <sheetData>
    <row r="2" spans="2:8" x14ac:dyDescent="0.3">
      <c r="B2" s="1" t="s">
        <v>0</v>
      </c>
      <c r="C2" s="1" t="s">
        <v>1</v>
      </c>
      <c r="D2" s="1" t="s">
        <v>18</v>
      </c>
      <c r="E2" s="1" t="s">
        <v>2</v>
      </c>
      <c r="F2" s="1" t="s">
        <v>3</v>
      </c>
      <c r="G2" s="1" t="s">
        <v>4</v>
      </c>
    </row>
    <row r="3" spans="2:8" x14ac:dyDescent="0.3">
      <c r="B3" s="2">
        <v>43831</v>
      </c>
      <c r="C3" s="3" t="s">
        <v>5</v>
      </c>
      <c r="D3" s="3" t="s">
        <v>6</v>
      </c>
      <c r="E3" s="3" t="s">
        <v>7</v>
      </c>
      <c r="F3" s="3">
        <v>1200</v>
      </c>
      <c r="G3" s="3">
        <v>46</v>
      </c>
      <c r="H3" s="34"/>
    </row>
    <row r="4" spans="2:8" x14ac:dyDescent="0.3">
      <c r="B4" s="2">
        <v>43838</v>
      </c>
      <c r="C4" s="3" t="s">
        <v>8</v>
      </c>
      <c r="D4" s="3" t="s">
        <v>9</v>
      </c>
      <c r="E4" s="3" t="s">
        <v>10</v>
      </c>
      <c r="F4" s="3">
        <v>5000</v>
      </c>
      <c r="G4" s="3">
        <v>62</v>
      </c>
      <c r="H4" s="34"/>
    </row>
    <row r="5" spans="2:8" x14ac:dyDescent="0.3">
      <c r="B5" s="2">
        <v>43843</v>
      </c>
      <c r="C5" s="3" t="s">
        <v>8</v>
      </c>
      <c r="D5" s="3" t="s">
        <v>9</v>
      </c>
      <c r="E5" s="3" t="s">
        <v>10</v>
      </c>
      <c r="F5" s="3">
        <v>5000</v>
      </c>
      <c r="G5" s="3">
        <v>77</v>
      </c>
      <c r="H5" s="34"/>
    </row>
    <row r="6" spans="2:8" x14ac:dyDescent="0.3">
      <c r="B6" s="2">
        <v>43849</v>
      </c>
      <c r="C6" s="3" t="s">
        <v>11</v>
      </c>
      <c r="D6" s="3" t="s">
        <v>6</v>
      </c>
      <c r="E6" s="3" t="s">
        <v>7</v>
      </c>
      <c r="F6" s="3">
        <v>1200</v>
      </c>
      <c r="G6" s="3">
        <v>57</v>
      </c>
      <c r="H6" s="34"/>
    </row>
    <row r="7" spans="2:8" x14ac:dyDescent="0.3">
      <c r="B7" s="2">
        <v>43851</v>
      </c>
      <c r="C7" s="3" t="s">
        <v>8</v>
      </c>
      <c r="D7" s="3" t="s">
        <v>12</v>
      </c>
      <c r="E7" s="3" t="s">
        <v>13</v>
      </c>
      <c r="F7" s="3">
        <v>15000</v>
      </c>
      <c r="G7" s="3">
        <v>72</v>
      </c>
      <c r="H7" s="34"/>
    </row>
    <row r="8" spans="2:8" x14ac:dyDescent="0.3">
      <c r="B8" s="2">
        <v>43862</v>
      </c>
      <c r="C8" s="3" t="s">
        <v>14</v>
      </c>
      <c r="D8" s="3" t="s">
        <v>15</v>
      </c>
      <c r="E8" s="3" t="s">
        <v>16</v>
      </c>
      <c r="F8" s="3">
        <v>1000</v>
      </c>
      <c r="G8" s="3">
        <v>92</v>
      </c>
      <c r="H8" s="34"/>
    </row>
    <row r="9" spans="2:8" x14ac:dyDescent="0.3">
      <c r="B9" s="2">
        <v>43864</v>
      </c>
      <c r="C9" s="3" t="s">
        <v>17</v>
      </c>
      <c r="D9" s="3" t="s">
        <v>12</v>
      </c>
      <c r="E9" s="3" t="s">
        <v>13</v>
      </c>
      <c r="F9" s="3">
        <v>15000</v>
      </c>
      <c r="G9" s="3">
        <v>96</v>
      </c>
      <c r="H9" s="34"/>
    </row>
    <row r="10" spans="2:8" x14ac:dyDescent="0.3">
      <c r="B10" s="2">
        <v>43883</v>
      </c>
      <c r="C10" s="3" t="s">
        <v>8</v>
      </c>
      <c r="D10" s="3" t="s">
        <v>9</v>
      </c>
      <c r="E10" s="3" t="s">
        <v>10</v>
      </c>
      <c r="F10" s="3">
        <v>5000</v>
      </c>
      <c r="G10" s="3">
        <v>42</v>
      </c>
      <c r="H10" s="34"/>
    </row>
    <row r="11" spans="2:8" x14ac:dyDescent="0.3">
      <c r="B11" s="2">
        <v>43889</v>
      </c>
      <c r="C11" s="3" t="s">
        <v>14</v>
      </c>
      <c r="D11" s="3" t="s">
        <v>9</v>
      </c>
      <c r="E11" s="3" t="s">
        <v>10</v>
      </c>
      <c r="F11" s="3">
        <v>5000</v>
      </c>
      <c r="G11" s="3">
        <v>29</v>
      </c>
      <c r="H11" s="34"/>
    </row>
    <row r="12" spans="2:8" x14ac:dyDescent="0.3">
      <c r="B12" s="2">
        <v>43893</v>
      </c>
      <c r="C12" s="3" t="s">
        <v>5</v>
      </c>
      <c r="D12" s="3" t="s">
        <v>6</v>
      </c>
      <c r="E12" s="3" t="s">
        <v>7</v>
      </c>
      <c r="F12" s="3">
        <v>1200</v>
      </c>
      <c r="G12" s="3">
        <v>89</v>
      </c>
      <c r="H12" s="34"/>
    </row>
    <row r="13" spans="2:8" x14ac:dyDescent="0.3">
      <c r="B13" s="2">
        <v>43896</v>
      </c>
      <c r="C13" s="3" t="s">
        <v>8</v>
      </c>
      <c r="D13" s="3" t="s">
        <v>12</v>
      </c>
      <c r="E13" s="3" t="s">
        <v>13</v>
      </c>
      <c r="F13" s="3">
        <v>15000</v>
      </c>
      <c r="G13" s="3">
        <v>94</v>
      </c>
      <c r="H13" s="34"/>
    </row>
    <row r="14" spans="2:8" x14ac:dyDescent="0.3">
      <c r="B14" s="2">
        <v>43907</v>
      </c>
      <c r="C14" s="3" t="s">
        <v>17</v>
      </c>
      <c r="D14" s="3" t="s">
        <v>12</v>
      </c>
      <c r="E14" s="3" t="s">
        <v>13</v>
      </c>
      <c r="F14" s="3">
        <v>15000</v>
      </c>
      <c r="G14" s="3">
        <v>68</v>
      </c>
      <c r="H14" s="34"/>
    </row>
    <row r="15" spans="2:8" x14ac:dyDescent="0.3">
      <c r="B15" s="2">
        <v>43912</v>
      </c>
      <c r="C15" s="3" t="s">
        <v>8</v>
      </c>
      <c r="D15" s="3" t="s">
        <v>9</v>
      </c>
      <c r="E15" s="3" t="s">
        <v>10</v>
      </c>
      <c r="F15" s="3">
        <v>5000</v>
      </c>
      <c r="G15" s="3">
        <v>83</v>
      </c>
      <c r="H15" s="34"/>
    </row>
    <row r="16" spans="2:8" x14ac:dyDescent="0.3">
      <c r="B16" s="2">
        <v>43916</v>
      </c>
      <c r="C16" s="3" t="s">
        <v>8</v>
      </c>
      <c r="D16" s="3" t="s">
        <v>12</v>
      </c>
      <c r="E16" s="3" t="s">
        <v>13</v>
      </c>
      <c r="F16" s="3">
        <v>15000</v>
      </c>
      <c r="G16" s="3">
        <v>31</v>
      </c>
      <c r="H16" s="34"/>
    </row>
    <row r="17" spans="2:8" x14ac:dyDescent="0.3">
      <c r="B17" s="2">
        <v>43921</v>
      </c>
      <c r="C17" s="3" t="s">
        <v>14</v>
      </c>
      <c r="D17" s="3" t="s">
        <v>15</v>
      </c>
      <c r="E17" s="3" t="s">
        <v>16</v>
      </c>
      <c r="F17" s="3">
        <v>1000</v>
      </c>
      <c r="G17" s="3">
        <v>57</v>
      </c>
      <c r="H17" s="34"/>
    </row>
    <row r="18" spans="2:8" x14ac:dyDescent="0.3">
      <c r="B18" s="2">
        <v>43927</v>
      </c>
      <c r="C18" s="3" t="s">
        <v>17</v>
      </c>
      <c r="D18" s="3" t="s">
        <v>9</v>
      </c>
      <c r="E18" s="3" t="s">
        <v>10</v>
      </c>
      <c r="F18" s="3">
        <v>5000</v>
      </c>
      <c r="G18" s="3">
        <v>11</v>
      </c>
      <c r="H18" s="34"/>
    </row>
    <row r="19" spans="2:8" x14ac:dyDescent="0.3">
      <c r="B19" s="2">
        <v>43940</v>
      </c>
      <c r="C19" s="3" t="s">
        <v>14</v>
      </c>
      <c r="D19" s="3" t="s">
        <v>15</v>
      </c>
      <c r="E19" s="3" t="s">
        <v>16</v>
      </c>
      <c r="F19" s="3">
        <v>1000</v>
      </c>
      <c r="G19" s="3">
        <v>57</v>
      </c>
      <c r="H19" s="34"/>
    </row>
    <row r="20" spans="2:8" x14ac:dyDescent="0.3">
      <c r="B20" s="2">
        <v>43948</v>
      </c>
      <c r="C20" s="3" t="s">
        <v>14</v>
      </c>
      <c r="D20" s="3" t="s">
        <v>9</v>
      </c>
      <c r="E20" s="3" t="s">
        <v>10</v>
      </c>
      <c r="F20" s="3">
        <v>5000</v>
      </c>
      <c r="G20" s="3">
        <v>54</v>
      </c>
      <c r="H20" s="34"/>
    </row>
    <row r="21" spans="2:8" x14ac:dyDescent="0.3">
      <c r="B21" s="2">
        <v>43952</v>
      </c>
      <c r="C21" s="3" t="s">
        <v>14</v>
      </c>
      <c r="D21" s="3" t="s">
        <v>6</v>
      </c>
      <c r="E21" s="3" t="s">
        <v>7</v>
      </c>
      <c r="F21" s="3">
        <v>1200</v>
      </c>
      <c r="G21" s="3">
        <v>99</v>
      </c>
      <c r="H21" s="34"/>
    </row>
    <row r="22" spans="2:8" x14ac:dyDescent="0.3">
      <c r="B22" s="2">
        <v>43963</v>
      </c>
      <c r="C22" s="3" t="s">
        <v>8</v>
      </c>
      <c r="D22" s="3" t="s">
        <v>12</v>
      </c>
      <c r="E22" s="3" t="s">
        <v>13</v>
      </c>
      <c r="F22" s="3">
        <v>15000</v>
      </c>
      <c r="G22" s="3">
        <v>99</v>
      </c>
      <c r="H22" s="34"/>
    </row>
    <row r="23" spans="2:8" x14ac:dyDescent="0.3">
      <c r="B23" s="2">
        <v>43975</v>
      </c>
      <c r="C23" s="3" t="s">
        <v>14</v>
      </c>
      <c r="D23" s="3" t="s">
        <v>15</v>
      </c>
      <c r="E23" s="3" t="s">
        <v>16</v>
      </c>
      <c r="F23" s="3">
        <v>1000</v>
      </c>
      <c r="G23" s="3">
        <v>38</v>
      </c>
      <c r="H23" s="34"/>
    </row>
    <row r="24" spans="2:8" x14ac:dyDescent="0.3">
      <c r="B24" s="2">
        <v>43985</v>
      </c>
      <c r="C24" s="3" t="s">
        <v>11</v>
      </c>
      <c r="D24" s="3" t="s">
        <v>15</v>
      </c>
      <c r="E24" s="3" t="s">
        <v>16</v>
      </c>
      <c r="F24" s="3">
        <v>1000</v>
      </c>
      <c r="G24" s="3">
        <v>99</v>
      </c>
      <c r="H24" s="34"/>
    </row>
    <row r="25" spans="2:8" x14ac:dyDescent="0.3">
      <c r="B25" s="2">
        <v>43991</v>
      </c>
      <c r="C25" s="3" t="s">
        <v>17</v>
      </c>
      <c r="D25" s="3" t="s">
        <v>12</v>
      </c>
      <c r="E25" s="3" t="s">
        <v>13</v>
      </c>
      <c r="F25" s="3">
        <v>15000</v>
      </c>
      <c r="G25" s="3">
        <v>24</v>
      </c>
      <c r="H25" s="34"/>
    </row>
    <row r="26" spans="2:8" x14ac:dyDescent="0.3">
      <c r="B26" s="2">
        <v>43999</v>
      </c>
      <c r="C26" s="3" t="s">
        <v>5</v>
      </c>
      <c r="D26" s="3" t="s">
        <v>6</v>
      </c>
      <c r="E26" s="3" t="s">
        <v>7</v>
      </c>
      <c r="F26" s="3">
        <v>1200</v>
      </c>
      <c r="G26" s="3">
        <v>16</v>
      </c>
      <c r="H26" s="34"/>
    </row>
    <row r="27" spans="2:8" x14ac:dyDescent="0.3">
      <c r="B27" s="2">
        <v>44007</v>
      </c>
      <c r="C27" s="3" t="s">
        <v>8</v>
      </c>
      <c r="D27" s="3" t="s">
        <v>12</v>
      </c>
      <c r="E27" s="3" t="s">
        <v>13</v>
      </c>
      <c r="F27" s="3">
        <v>15000</v>
      </c>
      <c r="G27" s="3">
        <v>80</v>
      </c>
      <c r="H27" s="34"/>
    </row>
    <row r="28" spans="2:8" x14ac:dyDescent="0.3">
      <c r="B28" s="2">
        <v>44013</v>
      </c>
      <c r="C28" s="3" t="s">
        <v>17</v>
      </c>
      <c r="D28" s="3" t="s">
        <v>12</v>
      </c>
      <c r="E28" s="3" t="s">
        <v>13</v>
      </c>
      <c r="F28" s="3">
        <v>15000</v>
      </c>
      <c r="G28" s="3">
        <v>51</v>
      </c>
      <c r="H28" s="34"/>
    </row>
    <row r="29" spans="2:8" x14ac:dyDescent="0.3">
      <c r="B29" s="2">
        <v>44023</v>
      </c>
      <c r="C29" s="3" t="s">
        <v>14</v>
      </c>
      <c r="D29" s="3" t="s">
        <v>9</v>
      </c>
      <c r="E29" s="3" t="s">
        <v>10</v>
      </c>
      <c r="F29" s="3">
        <v>5000</v>
      </c>
      <c r="G29" s="3">
        <v>22</v>
      </c>
      <c r="H29" s="34"/>
    </row>
    <row r="30" spans="2:8" x14ac:dyDescent="0.3">
      <c r="B30" s="2">
        <v>44033</v>
      </c>
      <c r="C30" s="3" t="s">
        <v>5</v>
      </c>
      <c r="D30" s="3" t="s">
        <v>9</v>
      </c>
      <c r="E30" s="3" t="s">
        <v>10</v>
      </c>
      <c r="F30" s="3">
        <v>5000</v>
      </c>
      <c r="G30" s="3">
        <v>86</v>
      </c>
      <c r="H30" s="34"/>
    </row>
    <row r="31" spans="2:8" x14ac:dyDescent="0.3">
      <c r="B31" s="2">
        <v>44043</v>
      </c>
      <c r="C31" s="3" t="s">
        <v>14</v>
      </c>
      <c r="D31" s="3" t="s">
        <v>15</v>
      </c>
      <c r="E31" s="3" t="s">
        <v>16</v>
      </c>
      <c r="F31" s="3">
        <v>1000</v>
      </c>
      <c r="G31" s="3">
        <v>29</v>
      </c>
      <c r="H31" s="34"/>
    </row>
    <row r="32" spans="2:8" x14ac:dyDescent="0.3">
      <c r="B32" s="2">
        <v>44049</v>
      </c>
      <c r="C32" s="3" t="s">
        <v>8</v>
      </c>
      <c r="D32" s="3" t="s">
        <v>12</v>
      </c>
      <c r="E32" s="3" t="s">
        <v>13</v>
      </c>
      <c r="F32" s="3">
        <v>15000</v>
      </c>
      <c r="G32" s="3">
        <v>92</v>
      </c>
      <c r="H32" s="34"/>
    </row>
    <row r="34" spans="2:7" x14ac:dyDescent="0.3">
      <c r="B34" t="s">
        <v>51</v>
      </c>
    </row>
    <row r="35" spans="2:7" x14ac:dyDescent="0.3">
      <c r="B35" t="b">
        <f>AND(FIND("화",$C3)&gt;=1,OR(MONTH($B3)=5,MONTH($B3)=7))</f>
        <v>0</v>
      </c>
    </row>
    <row r="37" spans="2:7" x14ac:dyDescent="0.3">
      <c r="B37" s="1" t="s">
        <v>0</v>
      </c>
      <c r="C37" s="1" t="s">
        <v>1</v>
      </c>
      <c r="D37" s="1" t="s">
        <v>18</v>
      </c>
      <c r="E37" s="1" t="s">
        <v>2</v>
      </c>
      <c r="F37" s="1" t="s">
        <v>3</v>
      </c>
      <c r="G37" s="1" t="s">
        <v>4</v>
      </c>
    </row>
    <row r="38" spans="2:7" x14ac:dyDescent="0.3">
      <c r="B38" s="2">
        <v>43952</v>
      </c>
      <c r="C38" s="3" t="s">
        <v>14</v>
      </c>
      <c r="D38" s="3" t="s">
        <v>6</v>
      </c>
      <c r="E38" s="3" t="s">
        <v>7</v>
      </c>
      <c r="F38" s="3">
        <v>1200</v>
      </c>
      <c r="G38" s="3">
        <v>99</v>
      </c>
    </row>
    <row r="39" spans="2:7" x14ac:dyDescent="0.3">
      <c r="B39" s="2">
        <v>43975</v>
      </c>
      <c r="C39" s="3" t="s">
        <v>14</v>
      </c>
      <c r="D39" s="3" t="s">
        <v>15</v>
      </c>
      <c r="E39" s="3" t="s">
        <v>16</v>
      </c>
      <c r="F39" s="3">
        <v>1000</v>
      </c>
      <c r="G39" s="3">
        <v>38</v>
      </c>
    </row>
    <row r="40" spans="2:7" x14ac:dyDescent="0.3">
      <c r="B40" s="2">
        <v>44023</v>
      </c>
      <c r="C40" s="3" t="s">
        <v>14</v>
      </c>
      <c r="D40" s="3" t="s">
        <v>9</v>
      </c>
      <c r="E40" s="3" t="s">
        <v>10</v>
      </c>
      <c r="F40" s="3">
        <v>5000</v>
      </c>
      <c r="G40" s="3">
        <v>22</v>
      </c>
    </row>
    <row r="41" spans="2:7" x14ac:dyDescent="0.3">
      <c r="B41" s="2">
        <v>44033</v>
      </c>
      <c r="C41" s="3" t="s">
        <v>5</v>
      </c>
      <c r="D41" s="3" t="s">
        <v>9</v>
      </c>
      <c r="E41" s="3" t="s">
        <v>10</v>
      </c>
      <c r="F41" s="3">
        <v>5000</v>
      </c>
      <c r="G41" s="3">
        <v>86</v>
      </c>
    </row>
    <row r="42" spans="2:7" x14ac:dyDescent="0.3">
      <c r="B42" s="2">
        <v>44043</v>
      </c>
      <c r="C42" s="3" t="s">
        <v>14</v>
      </c>
      <c r="D42" s="3" t="s">
        <v>15</v>
      </c>
      <c r="E42" s="3" t="s">
        <v>16</v>
      </c>
      <c r="F42" s="3">
        <v>1000</v>
      </c>
      <c r="G42" s="3">
        <v>29</v>
      </c>
    </row>
  </sheetData>
  <phoneticPr fontId="1" type="noConversion"/>
  <conditionalFormatting sqref="B3:G32">
    <cfRule type="expression" dxfId="0" priority="1">
      <formula>(ISEVEN(ROW($B3)))*(LEFT($D3,1)="E")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H32"/>
  <sheetViews>
    <sheetView workbookViewId="0"/>
  </sheetViews>
  <sheetFormatPr defaultRowHeight="16.5" x14ac:dyDescent="0.3"/>
  <cols>
    <col min="1" max="1" width="4" customWidth="1"/>
    <col min="2" max="2" width="11.125" bestFit="1" customWidth="1"/>
    <col min="3" max="3" width="11.5" customWidth="1"/>
    <col min="4" max="4" width="10.625" customWidth="1"/>
    <col min="5" max="5" width="11" customWidth="1"/>
    <col min="6" max="6" width="10.125" customWidth="1"/>
    <col min="7" max="7" width="9.875" customWidth="1"/>
    <col min="8" max="8" width="12.75" customWidth="1"/>
  </cols>
  <sheetData>
    <row r="2" spans="2:8" x14ac:dyDescent="0.3">
      <c r="B2" s="4" t="s">
        <v>0</v>
      </c>
      <c r="C2" s="5" t="s">
        <v>1</v>
      </c>
      <c r="D2" s="5" t="s">
        <v>18</v>
      </c>
      <c r="E2" s="5" t="s">
        <v>2</v>
      </c>
      <c r="F2" s="5" t="s">
        <v>3</v>
      </c>
      <c r="G2" s="5" t="s">
        <v>4</v>
      </c>
      <c r="H2" s="6" t="s">
        <v>19</v>
      </c>
    </row>
    <row r="3" spans="2:8" x14ac:dyDescent="0.3">
      <c r="B3" s="7">
        <v>43541</v>
      </c>
      <c r="C3" s="8" t="s">
        <v>17</v>
      </c>
      <c r="D3" s="8" t="s">
        <v>12</v>
      </c>
      <c r="E3" s="8" t="s">
        <v>13</v>
      </c>
      <c r="F3" s="9">
        <v>15000</v>
      </c>
      <c r="G3" s="9">
        <v>68</v>
      </c>
      <c r="H3" s="10">
        <v>918000</v>
      </c>
    </row>
    <row r="4" spans="2:8" x14ac:dyDescent="0.3">
      <c r="B4" s="7">
        <v>43647</v>
      </c>
      <c r="C4" s="8" t="s">
        <v>17</v>
      </c>
      <c r="D4" s="8" t="s">
        <v>12</v>
      </c>
      <c r="E4" s="8" t="s">
        <v>13</v>
      </c>
      <c r="F4" s="9">
        <v>15000</v>
      </c>
      <c r="G4" s="9">
        <v>51</v>
      </c>
      <c r="H4" s="10">
        <v>688500</v>
      </c>
    </row>
    <row r="5" spans="2:8" x14ac:dyDescent="0.3">
      <c r="B5" s="7">
        <v>43864</v>
      </c>
      <c r="C5" s="8" t="s">
        <v>17</v>
      </c>
      <c r="D5" s="8" t="s">
        <v>12</v>
      </c>
      <c r="E5" s="8" t="s">
        <v>13</v>
      </c>
      <c r="F5" s="9">
        <v>15000</v>
      </c>
      <c r="G5" s="9">
        <v>96</v>
      </c>
      <c r="H5" s="10">
        <v>1224000</v>
      </c>
    </row>
    <row r="6" spans="2:8" x14ac:dyDescent="0.3">
      <c r="B6" s="7">
        <v>43597</v>
      </c>
      <c r="C6" s="8" t="s">
        <v>8</v>
      </c>
      <c r="D6" s="8" t="s">
        <v>12</v>
      </c>
      <c r="E6" s="8" t="s">
        <v>13</v>
      </c>
      <c r="F6" s="9">
        <v>15000</v>
      </c>
      <c r="G6" s="9">
        <v>99</v>
      </c>
      <c r="H6" s="10">
        <v>1262250</v>
      </c>
    </row>
    <row r="7" spans="2:8" x14ac:dyDescent="0.3">
      <c r="B7" s="7">
        <v>43641</v>
      </c>
      <c r="C7" s="8" t="s">
        <v>8</v>
      </c>
      <c r="D7" s="8" t="s">
        <v>12</v>
      </c>
      <c r="E7" s="8" t="s">
        <v>13</v>
      </c>
      <c r="F7" s="9">
        <v>15000</v>
      </c>
      <c r="G7" s="9">
        <v>80</v>
      </c>
      <c r="H7" s="10">
        <v>1020000</v>
      </c>
    </row>
    <row r="8" spans="2:8" x14ac:dyDescent="0.3">
      <c r="B8" s="7">
        <v>43734</v>
      </c>
      <c r="C8" s="8" t="s">
        <v>8</v>
      </c>
      <c r="D8" s="8" t="s">
        <v>12</v>
      </c>
      <c r="E8" s="8" t="s">
        <v>13</v>
      </c>
      <c r="F8" s="9">
        <v>15000</v>
      </c>
      <c r="G8" s="9">
        <v>31</v>
      </c>
      <c r="H8" s="10">
        <v>432450</v>
      </c>
    </row>
    <row r="9" spans="2:8" x14ac:dyDescent="0.3">
      <c r="B9" s="7">
        <v>44049</v>
      </c>
      <c r="C9" s="8" t="s">
        <v>8</v>
      </c>
      <c r="D9" s="8" t="s">
        <v>12</v>
      </c>
      <c r="E9" s="8" t="s">
        <v>13</v>
      </c>
      <c r="F9" s="9">
        <v>15000</v>
      </c>
      <c r="G9" s="9">
        <v>92</v>
      </c>
      <c r="H9" s="10">
        <v>1173000</v>
      </c>
    </row>
    <row r="10" spans="2:8" x14ac:dyDescent="0.3">
      <c r="B10" s="7">
        <v>44171</v>
      </c>
      <c r="C10" s="8" t="s">
        <v>8</v>
      </c>
      <c r="D10" s="8" t="s">
        <v>12</v>
      </c>
      <c r="E10" s="8" t="s">
        <v>13</v>
      </c>
      <c r="F10" s="9">
        <v>15000</v>
      </c>
      <c r="G10" s="9">
        <v>94</v>
      </c>
      <c r="H10" s="10">
        <v>1198500</v>
      </c>
    </row>
    <row r="11" spans="2:8" x14ac:dyDescent="0.3">
      <c r="B11" s="7">
        <v>43625</v>
      </c>
      <c r="C11" s="8" t="s">
        <v>14</v>
      </c>
      <c r="D11" s="8" t="s">
        <v>12</v>
      </c>
      <c r="E11" s="8" t="s">
        <v>13</v>
      </c>
      <c r="F11" s="9">
        <v>15000</v>
      </c>
      <c r="G11" s="9">
        <v>24</v>
      </c>
      <c r="H11" s="10">
        <v>334800</v>
      </c>
    </row>
    <row r="12" spans="2:8" x14ac:dyDescent="0.3">
      <c r="B12" s="7">
        <v>43759</v>
      </c>
      <c r="C12" s="8" t="s">
        <v>5</v>
      </c>
      <c r="D12" s="8" t="s">
        <v>12</v>
      </c>
      <c r="E12" s="8" t="s">
        <v>13</v>
      </c>
      <c r="F12" s="9">
        <v>15000</v>
      </c>
      <c r="G12" s="9">
        <v>72</v>
      </c>
      <c r="H12" s="10">
        <v>918000</v>
      </c>
    </row>
    <row r="13" spans="2:8" x14ac:dyDescent="0.3">
      <c r="B13" s="7">
        <v>43586</v>
      </c>
      <c r="C13" s="8" t="s">
        <v>17</v>
      </c>
      <c r="D13" s="8" t="s">
        <v>6</v>
      </c>
      <c r="E13" s="8" t="s">
        <v>7</v>
      </c>
      <c r="F13" s="9">
        <v>1200</v>
      </c>
      <c r="G13" s="9">
        <v>99</v>
      </c>
      <c r="H13" s="10">
        <v>109296</v>
      </c>
    </row>
    <row r="14" spans="2:8" x14ac:dyDescent="0.3">
      <c r="B14" s="7">
        <v>43484</v>
      </c>
      <c r="C14" s="8" t="s">
        <v>11</v>
      </c>
      <c r="D14" s="8" t="s">
        <v>6</v>
      </c>
      <c r="E14" s="8" t="s">
        <v>7</v>
      </c>
      <c r="F14" s="9">
        <v>1200</v>
      </c>
      <c r="G14" s="9">
        <v>57</v>
      </c>
      <c r="H14" s="10">
        <v>65664</v>
      </c>
    </row>
    <row r="15" spans="2:8" x14ac:dyDescent="0.3">
      <c r="B15" s="7">
        <v>43466</v>
      </c>
      <c r="C15" s="8" t="s">
        <v>5</v>
      </c>
      <c r="D15" s="8" t="s">
        <v>6</v>
      </c>
      <c r="E15" s="8" t="s">
        <v>7</v>
      </c>
      <c r="F15" s="9">
        <v>1200</v>
      </c>
      <c r="G15" s="9">
        <v>46</v>
      </c>
      <c r="H15" s="10">
        <v>54096</v>
      </c>
    </row>
    <row r="16" spans="2:8" x14ac:dyDescent="0.3">
      <c r="B16" s="7">
        <v>43527</v>
      </c>
      <c r="C16" s="8" t="s">
        <v>5</v>
      </c>
      <c r="D16" s="8" t="s">
        <v>6</v>
      </c>
      <c r="E16" s="8" t="s">
        <v>7</v>
      </c>
      <c r="F16" s="9">
        <v>1200</v>
      </c>
      <c r="G16" s="9">
        <v>89</v>
      </c>
      <c r="H16" s="10">
        <v>98256</v>
      </c>
    </row>
    <row r="17" spans="2:8" x14ac:dyDescent="0.3">
      <c r="B17" s="7">
        <v>43633</v>
      </c>
      <c r="C17" s="8" t="s">
        <v>5</v>
      </c>
      <c r="D17" s="8" t="s">
        <v>6</v>
      </c>
      <c r="E17" s="8" t="s">
        <v>7</v>
      </c>
      <c r="F17" s="9">
        <v>1200</v>
      </c>
      <c r="G17" s="9">
        <v>16</v>
      </c>
      <c r="H17" s="10">
        <v>19200</v>
      </c>
    </row>
    <row r="18" spans="2:8" x14ac:dyDescent="0.3">
      <c r="B18" s="7">
        <v>43619</v>
      </c>
      <c r="C18" s="8" t="s">
        <v>11</v>
      </c>
      <c r="D18" s="8" t="s">
        <v>15</v>
      </c>
      <c r="E18" s="8" t="s">
        <v>16</v>
      </c>
      <c r="F18" s="9">
        <v>1000</v>
      </c>
      <c r="G18" s="9">
        <v>100</v>
      </c>
      <c r="H18" s="10">
        <v>93000</v>
      </c>
    </row>
    <row r="19" spans="2:8" x14ac:dyDescent="0.3">
      <c r="B19" s="7">
        <v>43497</v>
      </c>
      <c r="C19" s="8" t="s">
        <v>14</v>
      </c>
      <c r="D19" s="8" t="s">
        <v>15</v>
      </c>
      <c r="E19" s="8" t="s">
        <v>16</v>
      </c>
      <c r="F19" s="9">
        <v>1000</v>
      </c>
      <c r="G19" s="9">
        <v>92</v>
      </c>
      <c r="H19" s="10">
        <v>84640</v>
      </c>
    </row>
    <row r="20" spans="2:8" x14ac:dyDescent="0.3">
      <c r="B20" s="7">
        <v>43555</v>
      </c>
      <c r="C20" s="8" t="s">
        <v>14</v>
      </c>
      <c r="D20" s="8" t="s">
        <v>15</v>
      </c>
      <c r="E20" s="8" t="s">
        <v>16</v>
      </c>
      <c r="F20" s="9">
        <v>1000</v>
      </c>
      <c r="G20" s="9">
        <v>57</v>
      </c>
      <c r="H20" s="10">
        <v>54720</v>
      </c>
    </row>
    <row r="21" spans="2:8" x14ac:dyDescent="0.3">
      <c r="B21" s="7">
        <v>43677</v>
      </c>
      <c r="C21" s="8" t="s">
        <v>14</v>
      </c>
      <c r="D21" s="8" t="s">
        <v>15</v>
      </c>
      <c r="E21" s="8" t="s">
        <v>16</v>
      </c>
      <c r="F21" s="9">
        <v>1000</v>
      </c>
      <c r="G21" s="9">
        <v>29</v>
      </c>
      <c r="H21" s="10">
        <v>28420</v>
      </c>
    </row>
    <row r="22" spans="2:8" x14ac:dyDescent="0.3">
      <c r="B22" s="7">
        <v>43788</v>
      </c>
      <c r="C22" s="8" t="s">
        <v>14</v>
      </c>
      <c r="D22" s="8" t="s">
        <v>15</v>
      </c>
      <c r="E22" s="8" t="s">
        <v>16</v>
      </c>
      <c r="F22" s="9">
        <v>1000</v>
      </c>
      <c r="G22" s="9">
        <v>57</v>
      </c>
      <c r="H22" s="10">
        <v>54720</v>
      </c>
    </row>
    <row r="23" spans="2:8" x14ac:dyDescent="0.3">
      <c r="B23" s="7">
        <v>43975</v>
      </c>
      <c r="C23" s="8" t="s">
        <v>14</v>
      </c>
      <c r="D23" s="8" t="s">
        <v>15</v>
      </c>
      <c r="E23" s="8" t="s">
        <v>16</v>
      </c>
      <c r="F23" s="9">
        <v>1000</v>
      </c>
      <c r="G23" s="9">
        <v>38</v>
      </c>
      <c r="H23" s="10">
        <v>37240</v>
      </c>
    </row>
    <row r="24" spans="2:8" x14ac:dyDescent="0.3">
      <c r="B24" s="7">
        <v>43561</v>
      </c>
      <c r="C24" s="8" t="s">
        <v>17</v>
      </c>
      <c r="D24" s="8" t="s">
        <v>9</v>
      </c>
      <c r="E24" s="8" t="s">
        <v>10</v>
      </c>
      <c r="F24" s="9">
        <v>5000</v>
      </c>
      <c r="G24" s="9">
        <v>11</v>
      </c>
      <c r="H24" s="10">
        <v>53900</v>
      </c>
    </row>
    <row r="25" spans="2:8" x14ac:dyDescent="0.3">
      <c r="B25" s="7">
        <v>43473</v>
      </c>
      <c r="C25" s="8" t="s">
        <v>8</v>
      </c>
      <c r="D25" s="8" t="s">
        <v>9</v>
      </c>
      <c r="E25" s="8" t="s">
        <v>10</v>
      </c>
      <c r="F25" s="9">
        <v>5000</v>
      </c>
      <c r="G25" s="9">
        <v>62</v>
      </c>
      <c r="H25" s="10">
        <v>288300</v>
      </c>
    </row>
    <row r="26" spans="2:8" x14ac:dyDescent="0.3">
      <c r="B26" s="7">
        <v>43730</v>
      </c>
      <c r="C26" s="8" t="s">
        <v>8</v>
      </c>
      <c r="D26" s="8" t="s">
        <v>9</v>
      </c>
      <c r="E26" s="8" t="s">
        <v>10</v>
      </c>
      <c r="F26" s="9">
        <v>5000</v>
      </c>
      <c r="G26" s="9">
        <v>42</v>
      </c>
      <c r="H26" s="10">
        <v>199500</v>
      </c>
    </row>
    <row r="27" spans="2:8" x14ac:dyDescent="0.3">
      <c r="B27" s="7">
        <v>43843</v>
      </c>
      <c r="C27" s="8" t="s">
        <v>8</v>
      </c>
      <c r="D27" s="8" t="s">
        <v>9</v>
      </c>
      <c r="E27" s="8" t="s">
        <v>10</v>
      </c>
      <c r="F27" s="9">
        <v>5000</v>
      </c>
      <c r="G27" s="9">
        <v>77</v>
      </c>
      <c r="H27" s="10">
        <v>346500</v>
      </c>
    </row>
    <row r="28" spans="2:8" x14ac:dyDescent="0.3">
      <c r="B28" s="7">
        <v>43912</v>
      </c>
      <c r="C28" s="8" t="s">
        <v>8</v>
      </c>
      <c r="D28" s="8" t="s">
        <v>9</v>
      </c>
      <c r="E28" s="8" t="s">
        <v>10</v>
      </c>
      <c r="F28" s="9">
        <v>5000</v>
      </c>
      <c r="G28" s="9">
        <v>83</v>
      </c>
      <c r="H28" s="10">
        <v>373500</v>
      </c>
    </row>
    <row r="29" spans="2:8" x14ac:dyDescent="0.3">
      <c r="B29" s="7">
        <v>43644</v>
      </c>
      <c r="C29" s="8" t="s">
        <v>14</v>
      </c>
      <c r="D29" s="8" t="s">
        <v>9</v>
      </c>
      <c r="E29" s="8" t="s">
        <v>10</v>
      </c>
      <c r="F29" s="9">
        <v>5000</v>
      </c>
      <c r="G29" s="9">
        <v>29</v>
      </c>
      <c r="H29" s="10">
        <v>137750</v>
      </c>
    </row>
    <row r="30" spans="2:8" x14ac:dyDescent="0.3">
      <c r="B30" s="7">
        <v>43657</v>
      </c>
      <c r="C30" s="8" t="s">
        <v>14</v>
      </c>
      <c r="D30" s="8" t="s">
        <v>9</v>
      </c>
      <c r="E30" s="8" t="s">
        <v>10</v>
      </c>
      <c r="F30" s="9">
        <v>5000</v>
      </c>
      <c r="G30" s="9">
        <v>22</v>
      </c>
      <c r="H30" s="10">
        <v>104500</v>
      </c>
    </row>
    <row r="31" spans="2:8" x14ac:dyDescent="0.3">
      <c r="B31" s="7">
        <v>43948</v>
      </c>
      <c r="C31" s="8" t="s">
        <v>14</v>
      </c>
      <c r="D31" s="8" t="s">
        <v>9</v>
      </c>
      <c r="E31" s="8" t="s">
        <v>10</v>
      </c>
      <c r="F31" s="9">
        <v>5000</v>
      </c>
      <c r="G31" s="9">
        <v>54</v>
      </c>
      <c r="H31" s="10">
        <v>251100</v>
      </c>
    </row>
    <row r="32" spans="2:8" x14ac:dyDescent="0.3">
      <c r="B32" s="7">
        <v>43667</v>
      </c>
      <c r="C32" s="8" t="s">
        <v>5</v>
      </c>
      <c r="D32" s="8" t="s">
        <v>9</v>
      </c>
      <c r="E32" s="8" t="s">
        <v>10</v>
      </c>
      <c r="F32" s="9">
        <v>5000</v>
      </c>
      <c r="G32" s="9">
        <v>86</v>
      </c>
      <c r="H32" s="10">
        <v>387000</v>
      </c>
    </row>
  </sheetData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2:O33"/>
  <sheetViews>
    <sheetView workbookViewId="0">
      <selection activeCell="K25" sqref="K25"/>
    </sheetView>
  </sheetViews>
  <sheetFormatPr defaultRowHeight="16.5" x14ac:dyDescent="0.3"/>
  <cols>
    <col min="1" max="1" width="11.125" bestFit="1" customWidth="1"/>
    <col min="5" max="5" width="8.375" bestFit="1" customWidth="1"/>
    <col min="6" max="6" width="6" bestFit="1" customWidth="1"/>
    <col min="7" max="7" width="10.875" bestFit="1" customWidth="1"/>
    <col min="8" max="8" width="14.875" bestFit="1" customWidth="1"/>
    <col min="9" max="9" width="4.25" customWidth="1"/>
    <col min="11" max="11" width="12.375" customWidth="1"/>
    <col min="12" max="12" width="12.25" customWidth="1"/>
    <col min="14" max="14" width="5.375" bestFit="1" customWidth="1"/>
    <col min="15" max="15" width="6.375" bestFit="1" customWidth="1"/>
  </cols>
  <sheetData>
    <row r="2" spans="1:15" x14ac:dyDescent="0.3">
      <c r="A2" t="s">
        <v>20</v>
      </c>
    </row>
    <row r="3" spans="1:15" x14ac:dyDescent="0.3">
      <c r="A3" s="14" t="s">
        <v>0</v>
      </c>
      <c r="B3" s="14" t="s">
        <v>1</v>
      </c>
      <c r="C3" s="14" t="s">
        <v>18</v>
      </c>
      <c r="D3" s="14" t="s">
        <v>2</v>
      </c>
      <c r="E3" s="14" t="s">
        <v>3</v>
      </c>
      <c r="F3" s="14" t="s">
        <v>4</v>
      </c>
      <c r="G3" s="18" t="s">
        <v>19</v>
      </c>
      <c r="H3" s="18" t="s">
        <v>21</v>
      </c>
      <c r="J3" s="19" t="s">
        <v>22</v>
      </c>
      <c r="K3" s="20"/>
      <c r="L3" s="20"/>
      <c r="M3" s="20"/>
      <c r="N3" s="20"/>
      <c r="O3" s="20"/>
    </row>
    <row r="4" spans="1:15" x14ac:dyDescent="0.3">
      <c r="A4" s="15">
        <v>43667</v>
      </c>
      <c r="B4" s="14" t="s">
        <v>5</v>
      </c>
      <c r="C4" s="14" t="s">
        <v>9</v>
      </c>
      <c r="D4" s="14" t="s">
        <v>10</v>
      </c>
      <c r="E4" s="17">
        <v>5000</v>
      </c>
      <c r="F4" s="17">
        <v>86</v>
      </c>
      <c r="G4" s="17">
        <f>$E4*$F4*(1-VLOOKUP($D4,$J$5:$O$8,MATCH($F4,$K$4:$O$4,1)+1,FALSE))</f>
        <v>387000</v>
      </c>
      <c r="H4" s="17" t="str" cm="1">
        <f t="array" ref="H4">fn비고($A4)</f>
        <v>2019-3사분기</v>
      </c>
      <c r="J4" s="14" t="s">
        <v>4</v>
      </c>
      <c r="K4" s="21">
        <v>1</v>
      </c>
      <c r="L4" s="21">
        <v>20</v>
      </c>
      <c r="M4" s="21">
        <v>50</v>
      </c>
      <c r="N4" s="21">
        <v>70</v>
      </c>
      <c r="O4" s="21">
        <v>100</v>
      </c>
    </row>
    <row r="5" spans="1:15" x14ac:dyDescent="0.3">
      <c r="A5" s="15">
        <v>43677</v>
      </c>
      <c r="B5" s="14" t="s">
        <v>14</v>
      </c>
      <c r="C5" s="14" t="s">
        <v>15</v>
      </c>
      <c r="D5" s="14" t="s">
        <v>16</v>
      </c>
      <c r="E5" s="17">
        <v>1000</v>
      </c>
      <c r="F5" s="17">
        <v>29</v>
      </c>
      <c r="G5" s="17">
        <f t="shared" ref="G5:G33" si="0">$E5*$F5*(1-VLOOKUP($D5,$J$5:$O$8,MATCH($F5,$K$4:$O$4,1)+1,FALSE))</f>
        <v>28420</v>
      </c>
      <c r="H5" s="17" t="str" cm="1">
        <f t="array" ref="H5">fn비고($A5)</f>
        <v>2019-3사분기</v>
      </c>
      <c r="J5" s="14" t="s">
        <v>13</v>
      </c>
      <c r="K5" s="22">
        <v>0.05</v>
      </c>
      <c r="L5" s="22">
        <v>7.0000000000000007E-2</v>
      </c>
      <c r="M5" s="22">
        <v>0.1</v>
      </c>
      <c r="N5" s="22">
        <v>0.15</v>
      </c>
      <c r="O5" s="22">
        <v>0.2</v>
      </c>
    </row>
    <row r="6" spans="1:15" x14ac:dyDescent="0.3">
      <c r="A6" s="15">
        <v>43975</v>
      </c>
      <c r="B6" s="14" t="s">
        <v>14</v>
      </c>
      <c r="C6" s="14" t="s">
        <v>15</v>
      </c>
      <c r="D6" s="14" t="s">
        <v>16</v>
      </c>
      <c r="E6" s="17">
        <v>1000</v>
      </c>
      <c r="F6" s="17">
        <v>38</v>
      </c>
      <c r="G6" s="17">
        <f t="shared" si="0"/>
        <v>37240</v>
      </c>
      <c r="H6" s="17" t="str" cm="1">
        <f t="array" ref="H6">fn비고($A6)</f>
        <v>2020-2사분기</v>
      </c>
      <c r="J6" s="14" t="s">
        <v>10</v>
      </c>
      <c r="K6" s="22">
        <v>0.02</v>
      </c>
      <c r="L6" s="22">
        <v>0.05</v>
      </c>
      <c r="M6" s="22">
        <v>7.0000000000000007E-2</v>
      </c>
      <c r="N6" s="22">
        <v>0.1</v>
      </c>
      <c r="O6" s="22">
        <v>0.15</v>
      </c>
    </row>
    <row r="7" spans="1:15" x14ac:dyDescent="0.3">
      <c r="A7" s="15">
        <v>43619</v>
      </c>
      <c r="B7" s="14" t="s">
        <v>11</v>
      </c>
      <c r="C7" s="14" t="s">
        <v>15</v>
      </c>
      <c r="D7" s="14" t="s">
        <v>16</v>
      </c>
      <c r="E7" s="17">
        <v>1000</v>
      </c>
      <c r="F7" s="17">
        <v>100</v>
      </c>
      <c r="G7" s="17">
        <f t="shared" si="0"/>
        <v>93000</v>
      </c>
      <c r="H7" s="17" t="str" cm="1">
        <f t="array" ref="H7">fn비고($A7)</f>
        <v>2019-2사분기</v>
      </c>
      <c r="J7" s="14" t="s">
        <v>7</v>
      </c>
      <c r="K7" s="22">
        <v>0</v>
      </c>
      <c r="L7" s="22">
        <v>0.02</v>
      </c>
      <c r="M7" s="22">
        <v>0.04</v>
      </c>
      <c r="N7" s="22">
        <v>0.08</v>
      </c>
      <c r="O7" s="22">
        <v>0.1</v>
      </c>
    </row>
    <row r="8" spans="1:15" x14ac:dyDescent="0.3">
      <c r="A8" s="15">
        <v>43597</v>
      </c>
      <c r="B8" s="14" t="s">
        <v>8</v>
      </c>
      <c r="C8" s="14" t="s">
        <v>12</v>
      </c>
      <c r="D8" s="14" t="s">
        <v>13</v>
      </c>
      <c r="E8" s="17">
        <v>15000</v>
      </c>
      <c r="F8" s="17">
        <v>99</v>
      </c>
      <c r="G8" s="17">
        <f t="shared" si="0"/>
        <v>1262250</v>
      </c>
      <c r="H8" s="17" t="str" cm="1">
        <f t="array" ref="H8">fn비고($A8)</f>
        <v>2019-2사분기</v>
      </c>
      <c r="J8" s="14" t="s">
        <v>16</v>
      </c>
      <c r="K8" s="22">
        <v>0</v>
      </c>
      <c r="L8" s="22">
        <v>0.02</v>
      </c>
      <c r="M8" s="22">
        <v>0.04</v>
      </c>
      <c r="N8" s="22">
        <v>0.08</v>
      </c>
      <c r="O8" s="22">
        <v>7.0000000000000007E-2</v>
      </c>
    </row>
    <row r="9" spans="1:15" x14ac:dyDescent="0.3">
      <c r="A9" s="15">
        <v>44171</v>
      </c>
      <c r="B9" s="14" t="s">
        <v>8</v>
      </c>
      <c r="C9" s="14" t="s">
        <v>12</v>
      </c>
      <c r="D9" s="14" t="s">
        <v>13</v>
      </c>
      <c r="E9" s="17">
        <v>15000</v>
      </c>
      <c r="F9" s="17">
        <v>94</v>
      </c>
      <c r="G9" s="17">
        <f t="shared" si="0"/>
        <v>1198500</v>
      </c>
      <c r="H9" s="17" t="str" cm="1">
        <f t="array" ref="H9">fn비고($A9)</f>
        <v>2020-4사분기</v>
      </c>
    </row>
    <row r="10" spans="1:15" x14ac:dyDescent="0.3">
      <c r="A10" s="15">
        <v>43541</v>
      </c>
      <c r="B10" s="14" t="s">
        <v>17</v>
      </c>
      <c r="C10" s="14" t="s">
        <v>12</v>
      </c>
      <c r="D10" s="14" t="s">
        <v>13</v>
      </c>
      <c r="E10" s="17">
        <v>15000</v>
      </c>
      <c r="F10" s="17">
        <v>68</v>
      </c>
      <c r="G10" s="17">
        <f t="shared" si="0"/>
        <v>918000</v>
      </c>
      <c r="H10" s="17" t="str" cm="1">
        <f t="array" ref="H10">fn비고($A10)</f>
        <v>2019-1사분기</v>
      </c>
      <c r="J10" t="s">
        <v>23</v>
      </c>
    </row>
    <row r="11" spans="1:15" x14ac:dyDescent="0.3">
      <c r="A11" s="15">
        <v>43912</v>
      </c>
      <c r="B11" s="14" t="s">
        <v>8</v>
      </c>
      <c r="C11" s="14" t="s">
        <v>9</v>
      </c>
      <c r="D11" s="14" t="s">
        <v>10</v>
      </c>
      <c r="E11" s="17">
        <v>5000</v>
      </c>
      <c r="F11" s="17">
        <v>83</v>
      </c>
      <c r="G11" s="17">
        <f t="shared" si="0"/>
        <v>373500</v>
      </c>
      <c r="H11" s="17" t="str" cm="1">
        <f t="array" ref="H11">fn비고($A11)</f>
        <v>2020-1사분기</v>
      </c>
      <c r="J11" s="14" t="s">
        <v>1</v>
      </c>
      <c r="K11" s="18" t="s">
        <v>7</v>
      </c>
      <c r="L11" s="18" t="s">
        <v>13</v>
      </c>
      <c r="M11" s="18" t="s">
        <v>24</v>
      </c>
    </row>
    <row r="12" spans="1:15" x14ac:dyDescent="0.3">
      <c r="A12" s="15">
        <v>43734</v>
      </c>
      <c r="B12" s="14" t="s">
        <v>8</v>
      </c>
      <c r="C12" s="14" t="s">
        <v>12</v>
      </c>
      <c r="D12" s="14" t="s">
        <v>13</v>
      </c>
      <c r="E12" s="17">
        <v>15000</v>
      </c>
      <c r="F12" s="17">
        <v>31</v>
      </c>
      <c r="G12" s="17">
        <f t="shared" si="0"/>
        <v>432450</v>
      </c>
      <c r="H12" s="17" t="str" cm="1">
        <f t="array" ref="H12">fn비고($A12)</f>
        <v>2019-3사분기</v>
      </c>
      <c r="J12" s="14" t="s">
        <v>17</v>
      </c>
      <c r="K12" s="17">
        <f t="array" ref="K12">IFERROR(AVERAGE(IF(($B$4:$B$33=$J12)*($D$4:$D$33=K$11),$F$4:$F$33)),"판매수량없음")</f>
        <v>99</v>
      </c>
      <c r="L12" s="17">
        <f t="array" ref="L12">IFERROR(AVERAGE(IF(($B$4:$B$33=$J12)*($D$4:$D$33=L$11),$F$4:$F$33)),"판매수량없음")</f>
        <v>71.666666666666671</v>
      </c>
      <c r="M12" s="17" t="str">
        <f t="array" ref="M12">TEXT(SUM(($B$4:$B$33=$J12)*1),"#건")</f>
        <v>5건</v>
      </c>
    </row>
    <row r="13" spans="1:15" x14ac:dyDescent="0.3">
      <c r="A13" s="15">
        <v>43466</v>
      </c>
      <c r="B13" s="14" t="s">
        <v>5</v>
      </c>
      <c r="C13" s="14" t="s">
        <v>6</v>
      </c>
      <c r="D13" s="14" t="s">
        <v>7</v>
      </c>
      <c r="E13" s="17">
        <v>1200</v>
      </c>
      <c r="F13" s="17">
        <v>46</v>
      </c>
      <c r="G13" s="17">
        <f t="shared" si="0"/>
        <v>54096</v>
      </c>
      <c r="H13" s="17" t="str" cm="1">
        <f t="array" ref="H13">fn비고($A13)</f>
        <v>2019-1사분기</v>
      </c>
      <c r="J13" s="14" t="s">
        <v>8</v>
      </c>
      <c r="K13" s="17" t="str">
        <f t="array" ref="K13">IFERROR(AVERAGE(IF(($B$4:$B$33=$J13)*($D$4:$D$33=K$11),$F$4:$F$33)),"판매수량없음")</f>
        <v>판매수량없음</v>
      </c>
      <c r="L13" s="17">
        <f t="array" ref="L13">IFERROR(AVERAGE(IF(($B$4:$B$33=$J13)*($D$4:$D$33=L$11),$F$4:$F$33)),"판매수량없음")</f>
        <v>79.2</v>
      </c>
      <c r="M13" s="17" t="str">
        <f t="array" ref="M13">TEXT(SUM(($B$4:$B$33=$J13)*1),"#건")</f>
        <v>9건</v>
      </c>
    </row>
    <row r="14" spans="1:15" x14ac:dyDescent="0.3">
      <c r="A14" s="15">
        <v>43644</v>
      </c>
      <c r="B14" s="14" t="s">
        <v>14</v>
      </c>
      <c r="C14" s="14" t="s">
        <v>9</v>
      </c>
      <c r="D14" s="14" t="s">
        <v>10</v>
      </c>
      <c r="E14" s="17">
        <v>5000</v>
      </c>
      <c r="F14" s="17">
        <v>29</v>
      </c>
      <c r="G14" s="17">
        <f t="shared" si="0"/>
        <v>137750</v>
      </c>
      <c r="H14" s="17" t="str" cm="1">
        <f t="array" ref="H14">fn비고($A14)</f>
        <v>2019-2사분기</v>
      </c>
      <c r="J14" s="14" t="s">
        <v>11</v>
      </c>
      <c r="K14" s="17">
        <f t="array" ref="K14">IFERROR(AVERAGE(IF(($B$4:$B$33=$J14)*($D$4:$D$33=K$11),$F$4:$F$33)),"판매수량없음")</f>
        <v>57</v>
      </c>
      <c r="L14" s="17" t="str">
        <f t="array" ref="L14">IFERROR(AVERAGE(IF(($B$4:$B$33=$J14)*($D$4:$D$33=L$11),$F$4:$F$33)),"판매수량없음")</f>
        <v>판매수량없음</v>
      </c>
      <c r="M14" s="17" t="str">
        <f t="array" ref="M14">TEXT(SUM(($B$4:$B$33=$J14)*1),"#건")</f>
        <v>2건</v>
      </c>
    </row>
    <row r="15" spans="1:15" x14ac:dyDescent="0.3">
      <c r="A15" s="15">
        <v>43555</v>
      </c>
      <c r="B15" s="14" t="s">
        <v>14</v>
      </c>
      <c r="C15" s="14" t="s">
        <v>15</v>
      </c>
      <c r="D15" s="14" t="s">
        <v>16</v>
      </c>
      <c r="E15" s="17">
        <v>1000</v>
      </c>
      <c r="F15" s="17">
        <v>57</v>
      </c>
      <c r="G15" s="17">
        <f t="shared" si="0"/>
        <v>54720</v>
      </c>
      <c r="H15" s="17" t="str" cm="1">
        <f t="array" ref="H15">fn비고($A15)</f>
        <v>2019-1사분기</v>
      </c>
      <c r="J15" s="14" t="s">
        <v>14</v>
      </c>
      <c r="K15" s="17" t="str">
        <f t="array" ref="K15">IFERROR(AVERAGE(IF(($B$4:$B$33=$J15)*($D$4:$D$33=K$11),$F$4:$F$33)),"판매수량없음")</f>
        <v>판매수량없음</v>
      </c>
      <c r="L15" s="17">
        <f t="array" ref="L15">IFERROR(AVERAGE(IF(($B$4:$B$33=$J15)*($D$4:$D$33=L$11),$F$4:$F$33)),"판매수량없음")</f>
        <v>24</v>
      </c>
      <c r="M15" s="17" t="str">
        <f t="array" ref="M15">TEXT(SUM(($B$4:$B$33=$J15)*1),"#건")</f>
        <v>9건</v>
      </c>
    </row>
    <row r="16" spans="1:15" x14ac:dyDescent="0.3">
      <c r="A16" s="15">
        <v>43561</v>
      </c>
      <c r="B16" s="14" t="s">
        <v>17</v>
      </c>
      <c r="C16" s="14" t="s">
        <v>9</v>
      </c>
      <c r="D16" s="14" t="s">
        <v>10</v>
      </c>
      <c r="E16" s="17">
        <v>5000</v>
      </c>
      <c r="F16" s="17">
        <v>11</v>
      </c>
      <c r="G16" s="17">
        <f t="shared" si="0"/>
        <v>53900</v>
      </c>
      <c r="H16" s="17" t="str" cm="1">
        <f t="array" ref="H16">fn비고($A16)</f>
        <v>2019-2사분기</v>
      </c>
      <c r="J16" s="14" t="s">
        <v>5</v>
      </c>
      <c r="K16" s="17">
        <f t="array" ref="K16">IFERROR(AVERAGE(IF(($B$4:$B$33=$J16)*($D$4:$D$33=K$11),$F$4:$F$33)),"판매수량없음")</f>
        <v>50.333333333333336</v>
      </c>
      <c r="L16" s="17">
        <f t="array" ref="L16">IFERROR(AVERAGE(IF(($B$4:$B$33=$J16)*($D$4:$D$33=L$11),$F$4:$F$33)),"판매수량없음")</f>
        <v>72</v>
      </c>
      <c r="M16" s="17" t="str">
        <f t="array" ref="M16">TEXT(SUM(($B$4:$B$33=$J16)*1),"#건")</f>
        <v>5건</v>
      </c>
    </row>
    <row r="17" spans="1:13" x14ac:dyDescent="0.3">
      <c r="A17" s="15">
        <v>43788</v>
      </c>
      <c r="B17" s="14" t="s">
        <v>14</v>
      </c>
      <c r="C17" s="14" t="s">
        <v>15</v>
      </c>
      <c r="D17" s="14" t="s">
        <v>16</v>
      </c>
      <c r="E17" s="17">
        <v>1000</v>
      </c>
      <c r="F17" s="17">
        <v>57</v>
      </c>
      <c r="G17" s="17">
        <f t="shared" si="0"/>
        <v>54720</v>
      </c>
      <c r="H17" s="17" t="str" cm="1">
        <f t="array" ref="H17">fn비고($A17)</f>
        <v>2019-4사분기</v>
      </c>
    </row>
    <row r="18" spans="1:13" x14ac:dyDescent="0.3">
      <c r="A18" s="15">
        <v>43948</v>
      </c>
      <c r="B18" s="14" t="s">
        <v>14</v>
      </c>
      <c r="C18" s="14" t="s">
        <v>9</v>
      </c>
      <c r="D18" s="14" t="s">
        <v>10</v>
      </c>
      <c r="E18" s="17">
        <v>5000</v>
      </c>
      <c r="F18" s="17">
        <v>54</v>
      </c>
      <c r="G18" s="17">
        <f t="shared" si="0"/>
        <v>251099.99999999997</v>
      </c>
      <c r="H18" s="17" t="str" cm="1">
        <f t="array" ref="H18">fn비고($A18)</f>
        <v>2020-2사분기</v>
      </c>
      <c r="J18" t="s">
        <v>25</v>
      </c>
    </row>
    <row r="19" spans="1:13" x14ac:dyDescent="0.3">
      <c r="A19" s="15">
        <v>43586</v>
      </c>
      <c r="B19" s="14" t="s">
        <v>17</v>
      </c>
      <c r="C19" s="14" t="s">
        <v>6</v>
      </c>
      <c r="D19" s="14" t="s">
        <v>7</v>
      </c>
      <c r="E19" s="17">
        <v>1200</v>
      </c>
      <c r="F19" s="17">
        <v>99</v>
      </c>
      <c r="G19" s="17">
        <f t="shared" si="0"/>
        <v>109296</v>
      </c>
      <c r="H19" s="17" t="str" cm="1">
        <f t="array" ref="H19">fn비고($A19)</f>
        <v>2019-2사분기</v>
      </c>
      <c r="J19" s="43" t="s">
        <v>26</v>
      </c>
      <c r="K19" s="43"/>
      <c r="L19" s="43"/>
      <c r="M19" s="43"/>
    </row>
    <row r="20" spans="1:13" x14ac:dyDescent="0.3">
      <c r="A20" s="15">
        <v>43527</v>
      </c>
      <c r="B20" s="14" t="s">
        <v>5</v>
      </c>
      <c r="C20" s="14" t="s">
        <v>6</v>
      </c>
      <c r="D20" s="14" t="s">
        <v>7</v>
      </c>
      <c r="E20" s="17">
        <v>1200</v>
      </c>
      <c r="F20" s="17">
        <v>89</v>
      </c>
      <c r="G20" s="17">
        <f t="shared" si="0"/>
        <v>98256</v>
      </c>
      <c r="H20" s="17" t="str" cm="1">
        <f t="array" ref="H20">fn비고($A20)</f>
        <v>2019-1사분기</v>
      </c>
      <c r="J20" s="44" t="str">
        <f>INDEX($D$4:$D$33,MATCH(MAX($F$4:$F$33),$F$4:$F$33,0),1)&amp;"-"&amp;INDEX($B$4:$B$33,MATCH(MAX($F$4:$F$33),$F$4:$F$33,0),1)</f>
        <v>종합장-새싹문구</v>
      </c>
      <c r="K20" s="44"/>
      <c r="L20" s="44"/>
      <c r="M20" s="44"/>
    </row>
    <row r="21" spans="1:13" x14ac:dyDescent="0.3">
      <c r="A21" s="15">
        <v>43473</v>
      </c>
      <c r="B21" s="14" t="s">
        <v>8</v>
      </c>
      <c r="C21" s="14" t="s">
        <v>9</v>
      </c>
      <c r="D21" s="14" t="s">
        <v>10</v>
      </c>
      <c r="E21" s="17">
        <v>5000</v>
      </c>
      <c r="F21" s="17">
        <v>62</v>
      </c>
      <c r="G21" s="17">
        <f t="shared" si="0"/>
        <v>288300</v>
      </c>
      <c r="H21" s="17" t="str" cm="1">
        <f t="array" ref="H21">fn비고($A21)</f>
        <v>2019-1사분기</v>
      </c>
    </row>
    <row r="22" spans="1:13" x14ac:dyDescent="0.3">
      <c r="A22" s="15">
        <v>43843</v>
      </c>
      <c r="B22" s="14" t="s">
        <v>8</v>
      </c>
      <c r="C22" s="14" t="s">
        <v>9</v>
      </c>
      <c r="D22" s="14" t="s">
        <v>10</v>
      </c>
      <c r="E22" s="17">
        <v>5000</v>
      </c>
      <c r="F22" s="17">
        <v>77</v>
      </c>
      <c r="G22" s="17">
        <f t="shared" si="0"/>
        <v>346500</v>
      </c>
      <c r="H22" s="17" t="str" cm="1">
        <f t="array" ref="H22">fn비고($A22)</f>
        <v>2020-1사분기</v>
      </c>
    </row>
    <row r="23" spans="1:13" x14ac:dyDescent="0.3">
      <c r="A23" s="15">
        <v>43484</v>
      </c>
      <c r="B23" s="14" t="s">
        <v>11</v>
      </c>
      <c r="C23" s="14" t="s">
        <v>6</v>
      </c>
      <c r="D23" s="14" t="s">
        <v>7</v>
      </c>
      <c r="E23" s="17">
        <v>1200</v>
      </c>
      <c r="F23" s="17">
        <v>57</v>
      </c>
      <c r="G23" s="17">
        <f t="shared" si="0"/>
        <v>65664</v>
      </c>
      <c r="H23" s="17" t="str" cm="1">
        <f t="array" ref="H23">fn비고($A23)</f>
        <v>2019-1사분기</v>
      </c>
    </row>
    <row r="24" spans="1:13" x14ac:dyDescent="0.3">
      <c r="A24" s="15">
        <v>43759</v>
      </c>
      <c r="B24" s="14" t="s">
        <v>5</v>
      </c>
      <c r="C24" s="14" t="s">
        <v>12</v>
      </c>
      <c r="D24" s="14" t="s">
        <v>13</v>
      </c>
      <c r="E24" s="17">
        <v>15000</v>
      </c>
      <c r="F24" s="17">
        <v>72</v>
      </c>
      <c r="G24" s="17">
        <f t="shared" si="0"/>
        <v>918000</v>
      </c>
      <c r="H24" s="17" t="str" cm="1">
        <f t="array" ref="H24">fn비고($A24)</f>
        <v>2019-4사분기</v>
      </c>
    </row>
    <row r="25" spans="1:13" x14ac:dyDescent="0.3">
      <c r="A25" s="15">
        <v>43497</v>
      </c>
      <c r="B25" s="14" t="s">
        <v>14</v>
      </c>
      <c r="C25" s="14" t="s">
        <v>15</v>
      </c>
      <c r="D25" s="14" t="s">
        <v>16</v>
      </c>
      <c r="E25" s="17">
        <v>1000</v>
      </c>
      <c r="F25" s="17">
        <v>92</v>
      </c>
      <c r="G25" s="17">
        <f t="shared" si="0"/>
        <v>84640</v>
      </c>
      <c r="H25" s="17" t="str" cm="1">
        <f t="array" ref="H25">fn비고($A25)</f>
        <v>2019-1사분기</v>
      </c>
    </row>
    <row r="26" spans="1:13" x14ac:dyDescent="0.3">
      <c r="A26" s="15">
        <v>43864</v>
      </c>
      <c r="B26" s="14" t="s">
        <v>17</v>
      </c>
      <c r="C26" s="14" t="s">
        <v>12</v>
      </c>
      <c r="D26" s="14" t="s">
        <v>13</v>
      </c>
      <c r="E26" s="17">
        <v>15000</v>
      </c>
      <c r="F26" s="17">
        <v>96</v>
      </c>
      <c r="G26" s="17">
        <f t="shared" si="0"/>
        <v>1224000</v>
      </c>
      <c r="H26" s="17" t="str" cm="1">
        <f t="array" ref="H26">fn비고($A26)</f>
        <v>2020-1사분기</v>
      </c>
    </row>
    <row r="27" spans="1:13" x14ac:dyDescent="0.3">
      <c r="A27" s="15">
        <v>43730</v>
      </c>
      <c r="B27" s="14" t="s">
        <v>8</v>
      </c>
      <c r="C27" s="14" t="s">
        <v>9</v>
      </c>
      <c r="D27" s="14" t="s">
        <v>10</v>
      </c>
      <c r="E27" s="17">
        <v>5000</v>
      </c>
      <c r="F27" s="17">
        <v>42</v>
      </c>
      <c r="G27" s="17">
        <f t="shared" si="0"/>
        <v>199500</v>
      </c>
      <c r="H27" s="17" t="str" cm="1">
        <f t="array" ref="H27">fn비고($A27)</f>
        <v>2019-3사분기</v>
      </c>
    </row>
    <row r="28" spans="1:13" x14ac:dyDescent="0.3">
      <c r="A28" s="15">
        <v>43647</v>
      </c>
      <c r="B28" s="14" t="s">
        <v>17</v>
      </c>
      <c r="C28" s="14" t="s">
        <v>12</v>
      </c>
      <c r="D28" s="14" t="s">
        <v>13</v>
      </c>
      <c r="E28" s="17">
        <v>15000</v>
      </c>
      <c r="F28" s="17">
        <v>51</v>
      </c>
      <c r="G28" s="17">
        <f t="shared" si="0"/>
        <v>688500</v>
      </c>
      <c r="H28" s="17" t="str" cm="1">
        <f t="array" ref="H28">fn비고($A28)</f>
        <v>2019-3사분기</v>
      </c>
    </row>
    <row r="29" spans="1:13" x14ac:dyDescent="0.3">
      <c r="A29" s="15">
        <v>43657</v>
      </c>
      <c r="B29" s="14" t="s">
        <v>14</v>
      </c>
      <c r="C29" s="14" t="s">
        <v>9</v>
      </c>
      <c r="D29" s="14" t="s">
        <v>10</v>
      </c>
      <c r="E29" s="17">
        <v>5000</v>
      </c>
      <c r="F29" s="17">
        <v>22</v>
      </c>
      <c r="G29" s="17">
        <f t="shared" si="0"/>
        <v>104500</v>
      </c>
      <c r="H29" s="17" t="str" cm="1">
        <f t="array" ref="H29">fn비고($A29)</f>
        <v>2019-3사분기</v>
      </c>
    </row>
    <row r="30" spans="1:13" x14ac:dyDescent="0.3">
      <c r="A30" s="15">
        <v>43625</v>
      </c>
      <c r="B30" s="14" t="s">
        <v>14</v>
      </c>
      <c r="C30" s="14" t="s">
        <v>12</v>
      </c>
      <c r="D30" s="14" t="s">
        <v>13</v>
      </c>
      <c r="E30" s="17">
        <v>15000</v>
      </c>
      <c r="F30" s="17">
        <v>24</v>
      </c>
      <c r="G30" s="17">
        <f t="shared" si="0"/>
        <v>334800</v>
      </c>
      <c r="H30" s="17" t="str" cm="1">
        <f t="array" ref="H30">fn비고($A30)</f>
        <v>2019-2사분기</v>
      </c>
    </row>
    <row r="31" spans="1:13" x14ac:dyDescent="0.3">
      <c r="A31" s="15">
        <v>43633</v>
      </c>
      <c r="B31" s="14" t="s">
        <v>5</v>
      </c>
      <c r="C31" s="14" t="s">
        <v>6</v>
      </c>
      <c r="D31" s="14" t="s">
        <v>7</v>
      </c>
      <c r="E31" s="17">
        <v>1200</v>
      </c>
      <c r="F31" s="17">
        <v>16</v>
      </c>
      <c r="G31" s="17">
        <f t="shared" si="0"/>
        <v>19200</v>
      </c>
      <c r="H31" s="17" t="str" cm="1">
        <f t="array" ref="H31">fn비고($A31)</f>
        <v>2019-2사분기</v>
      </c>
    </row>
    <row r="32" spans="1:13" x14ac:dyDescent="0.3">
      <c r="A32" s="15">
        <v>43641</v>
      </c>
      <c r="B32" s="14" t="s">
        <v>8</v>
      </c>
      <c r="C32" s="14" t="s">
        <v>12</v>
      </c>
      <c r="D32" s="14" t="s">
        <v>13</v>
      </c>
      <c r="E32" s="17">
        <v>15000</v>
      </c>
      <c r="F32" s="17">
        <v>80</v>
      </c>
      <c r="G32" s="17">
        <f t="shared" si="0"/>
        <v>1020000</v>
      </c>
      <c r="H32" s="17" t="str" cm="1">
        <f t="array" ref="H32">fn비고($A32)</f>
        <v>2019-2사분기</v>
      </c>
    </row>
    <row r="33" spans="1:8" x14ac:dyDescent="0.3">
      <c r="A33" s="15">
        <v>44049</v>
      </c>
      <c r="B33" s="14" t="s">
        <v>8</v>
      </c>
      <c r="C33" s="14" t="s">
        <v>12</v>
      </c>
      <c r="D33" s="14" t="s">
        <v>13</v>
      </c>
      <c r="E33" s="17">
        <v>15000</v>
      </c>
      <c r="F33" s="17">
        <v>92</v>
      </c>
      <c r="G33" s="17">
        <f t="shared" si="0"/>
        <v>1173000</v>
      </c>
      <c r="H33" s="17" t="str" cm="1">
        <f t="array" ref="H33">fn비고($A33)</f>
        <v>2020-3사분기</v>
      </c>
    </row>
  </sheetData>
  <mergeCells count="2">
    <mergeCell ref="J19:M19"/>
    <mergeCell ref="J20:M20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I21"/>
  <sheetViews>
    <sheetView tabSelected="1" workbookViewId="0">
      <selection activeCell="D4" sqref="D4"/>
    </sheetView>
  </sheetViews>
  <sheetFormatPr defaultRowHeight="16.5" x14ac:dyDescent="0.3"/>
  <cols>
    <col min="2" max="2" width="20.125" bestFit="1" customWidth="1"/>
    <col min="3" max="3" width="9" bestFit="1" customWidth="1"/>
    <col min="4" max="9" width="11.125" bestFit="1" customWidth="1"/>
    <col min="10" max="11" width="15.875" bestFit="1" customWidth="1"/>
    <col min="12" max="34" width="10.625" bestFit="1" customWidth="1"/>
    <col min="35" max="35" width="8.5" bestFit="1" customWidth="1"/>
  </cols>
  <sheetData>
    <row r="2" spans="2:9" x14ac:dyDescent="0.3">
      <c r="D2" s="35" t="s">
        <v>70</v>
      </c>
      <c r="E2" s="35" t="s">
        <v>55</v>
      </c>
    </row>
    <row r="3" spans="2:9" x14ac:dyDescent="0.3">
      <c r="D3" t="s">
        <v>56</v>
      </c>
      <c r="F3" t="s">
        <v>57</v>
      </c>
      <c r="H3" t="s">
        <v>58</v>
      </c>
    </row>
    <row r="4" spans="2:9" x14ac:dyDescent="0.3">
      <c r="B4" s="35" t="s">
        <v>1</v>
      </c>
      <c r="C4" s="35" t="s">
        <v>2</v>
      </c>
      <c r="D4" t="s">
        <v>53</v>
      </c>
      <c r="E4" t="s">
        <v>54</v>
      </c>
      <c r="F4" t="s">
        <v>53</v>
      </c>
      <c r="G4" t="s">
        <v>54</v>
      </c>
      <c r="H4" t="s">
        <v>53</v>
      </c>
      <c r="I4" t="s">
        <v>54</v>
      </c>
    </row>
    <row r="5" spans="2:9" x14ac:dyDescent="0.3">
      <c r="B5" t="s">
        <v>17</v>
      </c>
      <c r="D5" s="36">
        <v>30000</v>
      </c>
      <c r="E5" s="45">
        <v>164</v>
      </c>
      <c r="F5" s="36">
        <v>20000</v>
      </c>
      <c r="G5" s="45">
        <v>35</v>
      </c>
      <c r="H5" s="36">
        <v>15000</v>
      </c>
      <c r="I5" s="45">
        <v>51</v>
      </c>
    </row>
    <row r="6" spans="2:9" x14ac:dyDescent="0.3">
      <c r="C6" t="s">
        <v>13</v>
      </c>
      <c r="D6" s="36">
        <v>30000</v>
      </c>
      <c r="E6" s="45">
        <v>164</v>
      </c>
      <c r="F6" s="36">
        <v>15000</v>
      </c>
      <c r="G6" s="45">
        <v>24</v>
      </c>
      <c r="H6" s="36">
        <v>15000</v>
      </c>
      <c r="I6" s="45">
        <v>51</v>
      </c>
    </row>
    <row r="7" spans="2:9" x14ac:dyDescent="0.3">
      <c r="C7" t="s">
        <v>10</v>
      </c>
      <c r="D7" s="36" t="s">
        <v>59</v>
      </c>
      <c r="E7" s="45" t="s">
        <v>59</v>
      </c>
      <c r="F7" s="36">
        <v>5000</v>
      </c>
      <c r="G7" s="45">
        <v>11</v>
      </c>
      <c r="H7" s="36" t="s">
        <v>59</v>
      </c>
      <c r="I7" s="45" t="s">
        <v>59</v>
      </c>
    </row>
    <row r="8" spans="2:9" x14ac:dyDescent="0.3">
      <c r="B8" t="s">
        <v>8</v>
      </c>
      <c r="D8" s="36">
        <v>65000</v>
      </c>
      <c r="E8" s="45">
        <v>461</v>
      </c>
      <c r="F8" s="36">
        <v>30000</v>
      </c>
      <c r="G8" s="45">
        <v>179</v>
      </c>
      <c r="H8" s="36">
        <v>15000</v>
      </c>
      <c r="I8" s="45">
        <v>92</v>
      </c>
    </row>
    <row r="9" spans="2:9" x14ac:dyDescent="0.3">
      <c r="C9" t="s">
        <v>13</v>
      </c>
      <c r="D9" s="36">
        <v>45000</v>
      </c>
      <c r="E9" s="45">
        <v>197</v>
      </c>
      <c r="F9" s="36">
        <v>30000</v>
      </c>
      <c r="G9" s="45">
        <v>179</v>
      </c>
      <c r="H9" s="36">
        <v>15000</v>
      </c>
      <c r="I9" s="45">
        <v>92</v>
      </c>
    </row>
    <row r="10" spans="2:9" x14ac:dyDescent="0.3">
      <c r="C10" t="s">
        <v>10</v>
      </c>
      <c r="D10" s="36">
        <v>20000</v>
      </c>
      <c r="E10" s="45">
        <v>264</v>
      </c>
      <c r="F10" s="36" t="s">
        <v>59</v>
      </c>
      <c r="G10" s="45" t="s">
        <v>59</v>
      </c>
      <c r="H10" s="36" t="s">
        <v>59</v>
      </c>
      <c r="I10" s="45" t="s">
        <v>59</v>
      </c>
    </row>
    <row r="11" spans="2:9" x14ac:dyDescent="0.3">
      <c r="B11" t="s">
        <v>11</v>
      </c>
      <c r="D11" s="36">
        <v>1200</v>
      </c>
      <c r="E11" s="45">
        <v>57</v>
      </c>
      <c r="F11" s="36">
        <v>1000</v>
      </c>
      <c r="G11" s="45">
        <v>99</v>
      </c>
      <c r="H11" s="36" t="s">
        <v>59</v>
      </c>
      <c r="I11" s="45" t="s">
        <v>59</v>
      </c>
    </row>
    <row r="12" spans="2:9" x14ac:dyDescent="0.3">
      <c r="C12" t="s">
        <v>7</v>
      </c>
      <c r="D12" s="36">
        <v>1200</v>
      </c>
      <c r="E12" s="45">
        <v>57</v>
      </c>
      <c r="F12" s="36" t="s">
        <v>59</v>
      </c>
      <c r="G12" s="45" t="s">
        <v>59</v>
      </c>
      <c r="H12" s="36" t="s">
        <v>59</v>
      </c>
      <c r="I12" s="45" t="s">
        <v>59</v>
      </c>
    </row>
    <row r="13" spans="2:9" x14ac:dyDescent="0.3">
      <c r="C13" t="s">
        <v>16</v>
      </c>
      <c r="D13" s="36" t="s">
        <v>59</v>
      </c>
      <c r="E13" s="45" t="s">
        <v>59</v>
      </c>
      <c r="F13" s="36">
        <v>1000</v>
      </c>
      <c r="G13" s="45">
        <v>99</v>
      </c>
      <c r="H13" s="36" t="s">
        <v>59</v>
      </c>
      <c r="I13" s="45" t="s">
        <v>59</v>
      </c>
    </row>
    <row r="14" spans="2:9" x14ac:dyDescent="0.3">
      <c r="B14" t="s">
        <v>14</v>
      </c>
      <c r="D14" s="36">
        <v>7000</v>
      </c>
      <c r="E14" s="45">
        <v>178</v>
      </c>
      <c r="F14" s="36">
        <v>8200</v>
      </c>
      <c r="G14" s="45">
        <v>248</v>
      </c>
      <c r="H14" s="36">
        <v>6000</v>
      </c>
      <c r="I14" s="45">
        <v>51</v>
      </c>
    </row>
    <row r="15" spans="2:9" x14ac:dyDescent="0.3">
      <c r="C15" t="s">
        <v>7</v>
      </c>
      <c r="D15" s="36" t="s">
        <v>59</v>
      </c>
      <c r="E15" s="45" t="s">
        <v>59</v>
      </c>
      <c r="F15" s="36">
        <v>1200</v>
      </c>
      <c r="G15" s="45">
        <v>99</v>
      </c>
      <c r="H15" s="36" t="s">
        <v>59</v>
      </c>
      <c r="I15" s="45" t="s">
        <v>59</v>
      </c>
    </row>
    <row r="16" spans="2:9" x14ac:dyDescent="0.3">
      <c r="C16" t="s">
        <v>16</v>
      </c>
      <c r="D16" s="36">
        <v>2000</v>
      </c>
      <c r="E16" s="45">
        <v>149</v>
      </c>
      <c r="F16" s="36">
        <v>2000</v>
      </c>
      <c r="G16" s="45">
        <v>95</v>
      </c>
      <c r="H16" s="36">
        <v>1000</v>
      </c>
      <c r="I16" s="45">
        <v>29</v>
      </c>
    </row>
    <row r="17" spans="2:9" x14ac:dyDescent="0.3">
      <c r="C17" t="s">
        <v>10</v>
      </c>
      <c r="D17" s="36">
        <v>5000</v>
      </c>
      <c r="E17" s="45">
        <v>29</v>
      </c>
      <c r="F17" s="36">
        <v>5000</v>
      </c>
      <c r="G17" s="45">
        <v>54</v>
      </c>
      <c r="H17" s="36">
        <v>5000</v>
      </c>
      <c r="I17" s="45">
        <v>22</v>
      </c>
    </row>
    <row r="18" spans="2:9" x14ac:dyDescent="0.3">
      <c r="B18" t="s">
        <v>5</v>
      </c>
      <c r="D18" s="36">
        <v>2400</v>
      </c>
      <c r="E18" s="45">
        <v>135</v>
      </c>
      <c r="F18" s="36">
        <v>1200</v>
      </c>
      <c r="G18" s="45">
        <v>16</v>
      </c>
      <c r="H18" s="36">
        <v>5000</v>
      </c>
      <c r="I18" s="45">
        <v>86</v>
      </c>
    </row>
    <row r="19" spans="2:9" x14ac:dyDescent="0.3">
      <c r="C19" t="s">
        <v>7</v>
      </c>
      <c r="D19" s="36">
        <v>2400</v>
      </c>
      <c r="E19" s="45">
        <v>135</v>
      </c>
      <c r="F19" s="36">
        <v>1200</v>
      </c>
      <c r="G19" s="45">
        <v>16</v>
      </c>
      <c r="H19" s="36" t="s">
        <v>59</v>
      </c>
      <c r="I19" s="45" t="s">
        <v>59</v>
      </c>
    </row>
    <row r="20" spans="2:9" x14ac:dyDescent="0.3">
      <c r="C20" t="s">
        <v>10</v>
      </c>
      <c r="D20" s="36" t="s">
        <v>59</v>
      </c>
      <c r="E20" s="45" t="s">
        <v>59</v>
      </c>
      <c r="F20" s="36" t="s">
        <v>59</v>
      </c>
      <c r="G20" s="45" t="s">
        <v>59</v>
      </c>
      <c r="H20" s="36">
        <v>5000</v>
      </c>
      <c r="I20" s="45">
        <v>86</v>
      </c>
    </row>
    <row r="21" spans="2:9" x14ac:dyDescent="0.3">
      <c r="B21" t="s">
        <v>52</v>
      </c>
      <c r="D21" s="36">
        <v>105600</v>
      </c>
      <c r="E21" s="45">
        <v>995</v>
      </c>
      <c r="F21" s="36">
        <v>60400</v>
      </c>
      <c r="G21" s="45">
        <v>577</v>
      </c>
      <c r="H21" s="36">
        <v>41000</v>
      </c>
      <c r="I21" s="45">
        <v>280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1:G38"/>
  <sheetViews>
    <sheetView workbookViewId="0">
      <selection activeCell="M14" sqref="M14"/>
    </sheetView>
  </sheetViews>
  <sheetFormatPr defaultRowHeight="16.5" outlineLevelRow="3" x14ac:dyDescent="0.3"/>
  <cols>
    <col min="1" max="1" width="4.375" customWidth="1"/>
    <col min="2" max="2" width="12.25" customWidth="1"/>
    <col min="3" max="3" width="13.375" customWidth="1"/>
    <col min="4" max="4" width="9.625" customWidth="1"/>
    <col min="5" max="5" width="14" bestFit="1" customWidth="1"/>
    <col min="6" max="6" width="9.5" customWidth="1"/>
  </cols>
  <sheetData>
    <row r="1" spans="2:7" x14ac:dyDescent="0.3">
      <c r="B1" t="s">
        <v>27</v>
      </c>
    </row>
    <row r="2" spans="2:7" x14ac:dyDescent="0.3">
      <c r="B2" s="23" t="s">
        <v>0</v>
      </c>
      <c r="C2" s="23" t="s">
        <v>1</v>
      </c>
      <c r="D2" s="23" t="s">
        <v>18</v>
      </c>
      <c r="E2" s="23" t="s">
        <v>2</v>
      </c>
      <c r="F2" s="23" t="s">
        <v>3</v>
      </c>
      <c r="G2" s="23" t="s">
        <v>4</v>
      </c>
    </row>
    <row r="3" spans="2:7" outlineLevel="3" x14ac:dyDescent="0.3">
      <c r="B3" s="15">
        <v>43647</v>
      </c>
      <c r="C3" s="14" t="s">
        <v>17</v>
      </c>
      <c r="D3" s="14" t="s">
        <v>12</v>
      </c>
      <c r="E3" s="14" t="s">
        <v>13</v>
      </c>
      <c r="F3" s="24">
        <v>15000</v>
      </c>
      <c r="G3" s="24">
        <v>51</v>
      </c>
    </row>
    <row r="4" spans="2:7" outlineLevel="3" x14ac:dyDescent="0.3">
      <c r="B4" s="15">
        <v>43864</v>
      </c>
      <c r="C4" s="14" t="s">
        <v>17</v>
      </c>
      <c r="D4" s="14" t="s">
        <v>12</v>
      </c>
      <c r="E4" s="14" t="s">
        <v>13</v>
      </c>
      <c r="F4" s="24">
        <v>15000</v>
      </c>
      <c r="G4" s="24">
        <v>96</v>
      </c>
    </row>
    <row r="5" spans="2:7" outlineLevel="2" x14ac:dyDescent="0.3">
      <c r="B5" s="15"/>
      <c r="C5" s="14"/>
      <c r="D5" s="14"/>
      <c r="E5" s="37" t="s">
        <v>64</v>
      </c>
      <c r="F5" s="41">
        <f>SUBTOTAL(3,F3:F4)</f>
        <v>2</v>
      </c>
      <c r="G5" s="24"/>
    </row>
    <row r="6" spans="2:7" outlineLevel="3" x14ac:dyDescent="0.3">
      <c r="B6" s="15">
        <v>43586</v>
      </c>
      <c r="C6" s="14" t="s">
        <v>28</v>
      </c>
      <c r="D6" s="14" t="s">
        <v>6</v>
      </c>
      <c r="E6" s="14" t="s">
        <v>7</v>
      </c>
      <c r="F6" s="24">
        <v>1200</v>
      </c>
      <c r="G6" s="24">
        <v>99</v>
      </c>
    </row>
    <row r="7" spans="2:7" outlineLevel="2" x14ac:dyDescent="0.3">
      <c r="B7" s="15"/>
      <c r="C7" s="14"/>
      <c r="D7" s="14"/>
      <c r="E7" s="37" t="s">
        <v>65</v>
      </c>
      <c r="F7" s="41">
        <f>SUBTOTAL(3,F6:F6)</f>
        <v>1</v>
      </c>
      <c r="G7" s="24"/>
    </row>
    <row r="8" spans="2:7" outlineLevel="1" x14ac:dyDescent="0.3">
      <c r="B8" s="15"/>
      <c r="C8" s="37" t="s">
        <v>63</v>
      </c>
      <c r="D8" s="14"/>
      <c r="E8" s="14"/>
      <c r="F8" s="24"/>
      <c r="G8" s="24">
        <f>SUBTOTAL(9,G3:G6)</f>
        <v>246</v>
      </c>
    </row>
    <row r="9" spans="2:7" outlineLevel="3" x14ac:dyDescent="0.3">
      <c r="B9" s="15">
        <v>43597</v>
      </c>
      <c r="C9" s="14" t="s">
        <v>8</v>
      </c>
      <c r="D9" s="14" t="s">
        <v>12</v>
      </c>
      <c r="E9" s="14" t="s">
        <v>13</v>
      </c>
      <c r="F9" s="24">
        <v>15000</v>
      </c>
      <c r="G9" s="24">
        <v>99</v>
      </c>
    </row>
    <row r="10" spans="2:7" outlineLevel="3" x14ac:dyDescent="0.3">
      <c r="B10" s="15">
        <v>43641</v>
      </c>
      <c r="C10" s="14" t="s">
        <v>8</v>
      </c>
      <c r="D10" s="14" t="s">
        <v>12</v>
      </c>
      <c r="E10" s="14" t="s">
        <v>13</v>
      </c>
      <c r="F10" s="24">
        <v>15000</v>
      </c>
      <c r="G10" s="24">
        <v>80</v>
      </c>
    </row>
    <row r="11" spans="2:7" outlineLevel="3" x14ac:dyDescent="0.3">
      <c r="B11" s="15">
        <v>43734</v>
      </c>
      <c r="C11" s="14" t="s">
        <v>8</v>
      </c>
      <c r="D11" s="14" t="s">
        <v>12</v>
      </c>
      <c r="E11" s="14" t="s">
        <v>13</v>
      </c>
      <c r="F11" s="24">
        <v>15000</v>
      </c>
      <c r="G11" s="24">
        <v>31</v>
      </c>
    </row>
    <row r="12" spans="2:7" outlineLevel="3" x14ac:dyDescent="0.3">
      <c r="B12" s="15">
        <v>44049</v>
      </c>
      <c r="C12" s="14" t="s">
        <v>8</v>
      </c>
      <c r="D12" s="14" t="s">
        <v>12</v>
      </c>
      <c r="E12" s="14" t="s">
        <v>13</v>
      </c>
      <c r="F12" s="24">
        <v>15000</v>
      </c>
      <c r="G12" s="24">
        <v>92</v>
      </c>
    </row>
    <row r="13" spans="2:7" outlineLevel="3" x14ac:dyDescent="0.3">
      <c r="B13" s="15">
        <v>44171</v>
      </c>
      <c r="C13" s="14" t="s">
        <v>8</v>
      </c>
      <c r="D13" s="14" t="s">
        <v>12</v>
      </c>
      <c r="E13" s="14" t="s">
        <v>13</v>
      </c>
      <c r="F13" s="24">
        <v>15000</v>
      </c>
      <c r="G13" s="24">
        <v>94</v>
      </c>
    </row>
    <row r="14" spans="2:7" outlineLevel="2" x14ac:dyDescent="0.3">
      <c r="B14" s="15"/>
      <c r="C14" s="14"/>
      <c r="D14" s="14"/>
      <c r="E14" s="37" t="s">
        <v>64</v>
      </c>
      <c r="F14" s="41">
        <f>SUBTOTAL(3,F9:F13)</f>
        <v>5</v>
      </c>
      <c r="G14" s="24"/>
    </row>
    <row r="15" spans="2:7" outlineLevel="3" x14ac:dyDescent="0.3">
      <c r="B15" s="15">
        <v>43473</v>
      </c>
      <c r="C15" s="14" t="s">
        <v>8</v>
      </c>
      <c r="D15" s="14" t="s">
        <v>9</v>
      </c>
      <c r="E15" s="14" t="s">
        <v>10</v>
      </c>
      <c r="F15" s="24">
        <v>5000</v>
      </c>
      <c r="G15" s="24">
        <v>62</v>
      </c>
    </row>
    <row r="16" spans="2:7" outlineLevel="3" x14ac:dyDescent="0.3">
      <c r="B16" s="15">
        <v>43843</v>
      </c>
      <c r="C16" s="14" t="s">
        <v>8</v>
      </c>
      <c r="D16" s="14" t="s">
        <v>9</v>
      </c>
      <c r="E16" s="14" t="s">
        <v>10</v>
      </c>
      <c r="F16" s="24">
        <v>5000</v>
      </c>
      <c r="G16" s="24">
        <v>77</v>
      </c>
    </row>
    <row r="17" spans="2:7" outlineLevel="3" x14ac:dyDescent="0.3">
      <c r="B17" s="15">
        <v>43912</v>
      </c>
      <c r="C17" s="14" t="s">
        <v>8</v>
      </c>
      <c r="D17" s="14" t="s">
        <v>9</v>
      </c>
      <c r="E17" s="14" t="s">
        <v>10</v>
      </c>
      <c r="F17" s="24">
        <v>5000</v>
      </c>
      <c r="G17" s="24">
        <v>83</v>
      </c>
    </row>
    <row r="18" spans="2:7" outlineLevel="2" x14ac:dyDescent="0.3">
      <c r="B18" s="15"/>
      <c r="C18" s="14"/>
      <c r="D18" s="14"/>
      <c r="E18" s="37" t="s">
        <v>66</v>
      </c>
      <c r="F18" s="41">
        <f>SUBTOTAL(3,F15:F17)</f>
        <v>3</v>
      </c>
      <c r="G18" s="24"/>
    </row>
    <row r="19" spans="2:7" outlineLevel="1" x14ac:dyDescent="0.3">
      <c r="B19" s="15"/>
      <c r="C19" s="37" t="s">
        <v>61</v>
      </c>
      <c r="D19" s="14"/>
      <c r="E19" s="14"/>
      <c r="F19" s="24"/>
      <c r="G19" s="24">
        <f>SUBTOTAL(9,G9:G17)</f>
        <v>618</v>
      </c>
    </row>
    <row r="20" spans="2:7" outlineLevel="3" x14ac:dyDescent="0.3">
      <c r="B20" s="15">
        <v>43625</v>
      </c>
      <c r="C20" s="14" t="s">
        <v>29</v>
      </c>
      <c r="D20" s="14" t="s">
        <v>12</v>
      </c>
      <c r="E20" s="14" t="s">
        <v>13</v>
      </c>
      <c r="F20" s="24">
        <v>15000</v>
      </c>
      <c r="G20" s="24">
        <v>24</v>
      </c>
    </row>
    <row r="21" spans="2:7" outlineLevel="2" x14ac:dyDescent="0.3">
      <c r="B21" s="15"/>
      <c r="C21" s="14"/>
      <c r="D21" s="14"/>
      <c r="E21" s="37" t="s">
        <v>64</v>
      </c>
      <c r="F21" s="41">
        <f>SUBTOTAL(3,F20:F20)</f>
        <v>1</v>
      </c>
      <c r="G21" s="24"/>
    </row>
    <row r="22" spans="2:7" outlineLevel="3" x14ac:dyDescent="0.3">
      <c r="B22" s="15">
        <v>43497</v>
      </c>
      <c r="C22" s="14" t="s">
        <v>14</v>
      </c>
      <c r="D22" s="14" t="s">
        <v>15</v>
      </c>
      <c r="E22" s="14" t="s">
        <v>16</v>
      </c>
      <c r="F22" s="24">
        <v>1000</v>
      </c>
      <c r="G22" s="24">
        <v>92</v>
      </c>
    </row>
    <row r="23" spans="2:7" outlineLevel="3" x14ac:dyDescent="0.3">
      <c r="B23" s="15">
        <v>43788</v>
      </c>
      <c r="C23" s="14" t="s">
        <v>14</v>
      </c>
      <c r="D23" s="14" t="s">
        <v>15</v>
      </c>
      <c r="E23" s="14" t="s">
        <v>16</v>
      </c>
      <c r="F23" s="24">
        <v>1000</v>
      </c>
      <c r="G23" s="24">
        <v>57</v>
      </c>
    </row>
    <row r="24" spans="2:7" outlineLevel="3" x14ac:dyDescent="0.3">
      <c r="B24" s="15">
        <v>43975</v>
      </c>
      <c r="C24" s="14" t="s">
        <v>14</v>
      </c>
      <c r="D24" s="14" t="s">
        <v>15</v>
      </c>
      <c r="E24" s="14" t="s">
        <v>16</v>
      </c>
      <c r="F24" s="24">
        <v>1000</v>
      </c>
      <c r="G24" s="24">
        <v>38</v>
      </c>
    </row>
    <row r="25" spans="2:7" outlineLevel="2" x14ac:dyDescent="0.3">
      <c r="B25" s="15"/>
      <c r="C25" s="14"/>
      <c r="D25" s="14"/>
      <c r="E25" s="37" t="s">
        <v>67</v>
      </c>
      <c r="F25" s="41">
        <f>SUBTOTAL(3,F22:F24)</f>
        <v>3</v>
      </c>
      <c r="G25" s="24"/>
    </row>
    <row r="26" spans="2:7" outlineLevel="3" x14ac:dyDescent="0.3">
      <c r="B26" s="15">
        <v>43644</v>
      </c>
      <c r="C26" s="14" t="s">
        <v>14</v>
      </c>
      <c r="D26" s="14" t="s">
        <v>9</v>
      </c>
      <c r="E26" s="14" t="s">
        <v>10</v>
      </c>
      <c r="F26" s="24">
        <v>5000</v>
      </c>
      <c r="G26" s="24">
        <v>29</v>
      </c>
    </row>
    <row r="27" spans="2:7" outlineLevel="3" x14ac:dyDescent="0.3">
      <c r="B27" s="15">
        <v>43948</v>
      </c>
      <c r="C27" s="14" t="s">
        <v>14</v>
      </c>
      <c r="D27" s="14" t="s">
        <v>9</v>
      </c>
      <c r="E27" s="14" t="s">
        <v>10</v>
      </c>
      <c r="F27" s="24">
        <v>5000</v>
      </c>
      <c r="G27" s="24">
        <v>54</v>
      </c>
    </row>
    <row r="28" spans="2:7" outlineLevel="2" x14ac:dyDescent="0.3">
      <c r="B28" s="15"/>
      <c r="C28" s="14"/>
      <c r="D28" s="14"/>
      <c r="E28" s="37" t="s">
        <v>66</v>
      </c>
      <c r="F28" s="41">
        <f>SUBTOTAL(3,F26:F27)</f>
        <v>2</v>
      </c>
      <c r="G28" s="24"/>
    </row>
    <row r="29" spans="2:7" outlineLevel="1" x14ac:dyDescent="0.3">
      <c r="B29" s="15"/>
      <c r="C29" s="37" t="s">
        <v>62</v>
      </c>
      <c r="D29" s="14"/>
      <c r="E29" s="14"/>
      <c r="F29" s="24"/>
      <c r="G29" s="24">
        <f>SUBTOTAL(9,G20:G27)</f>
        <v>294</v>
      </c>
    </row>
    <row r="30" spans="2:7" outlineLevel="3" x14ac:dyDescent="0.3">
      <c r="B30" s="15">
        <v>43759</v>
      </c>
      <c r="C30" s="14" t="s">
        <v>30</v>
      </c>
      <c r="D30" s="14" t="s">
        <v>12</v>
      </c>
      <c r="E30" s="14" t="s">
        <v>13</v>
      </c>
      <c r="F30" s="24">
        <v>15000</v>
      </c>
      <c r="G30" s="24">
        <v>72</v>
      </c>
    </row>
    <row r="31" spans="2:7" outlineLevel="2" x14ac:dyDescent="0.3">
      <c r="B31" s="15"/>
      <c r="C31" s="14"/>
      <c r="D31" s="14"/>
      <c r="E31" s="37" t="s">
        <v>64</v>
      </c>
      <c r="F31" s="41">
        <f>SUBTOTAL(3,F30:F30)</f>
        <v>1</v>
      </c>
      <c r="G31" s="24"/>
    </row>
    <row r="32" spans="2:7" outlineLevel="3" x14ac:dyDescent="0.3">
      <c r="B32" s="15">
        <v>43466</v>
      </c>
      <c r="C32" s="14" t="s">
        <v>5</v>
      </c>
      <c r="D32" s="14" t="s">
        <v>6</v>
      </c>
      <c r="E32" s="14" t="s">
        <v>7</v>
      </c>
      <c r="F32" s="24">
        <v>1200</v>
      </c>
      <c r="G32" s="24">
        <v>46</v>
      </c>
    </row>
    <row r="33" spans="2:7" outlineLevel="3" x14ac:dyDescent="0.3">
      <c r="B33" s="15">
        <v>43527</v>
      </c>
      <c r="C33" s="14" t="s">
        <v>5</v>
      </c>
      <c r="D33" s="14" t="s">
        <v>6</v>
      </c>
      <c r="E33" s="14" t="s">
        <v>7</v>
      </c>
      <c r="F33" s="24">
        <v>1200</v>
      </c>
      <c r="G33" s="24">
        <v>89</v>
      </c>
    </row>
    <row r="34" spans="2:7" outlineLevel="3" x14ac:dyDescent="0.3">
      <c r="B34" s="15">
        <v>43633</v>
      </c>
      <c r="C34" s="14" t="s">
        <v>5</v>
      </c>
      <c r="D34" s="14" t="s">
        <v>6</v>
      </c>
      <c r="E34" s="14" t="s">
        <v>7</v>
      </c>
      <c r="F34" s="24">
        <v>1200</v>
      </c>
      <c r="G34" s="24">
        <v>16</v>
      </c>
    </row>
    <row r="35" spans="2:7" outlineLevel="2" x14ac:dyDescent="0.3">
      <c r="B35" s="38"/>
      <c r="C35" s="20"/>
      <c r="D35" s="20"/>
      <c r="E35" s="40" t="s">
        <v>65</v>
      </c>
      <c r="F35" s="42">
        <f>SUBTOTAL(3,F32:F34)</f>
        <v>3</v>
      </c>
      <c r="G35" s="39"/>
    </row>
    <row r="36" spans="2:7" outlineLevel="1" x14ac:dyDescent="0.3">
      <c r="B36" s="38"/>
      <c r="C36" s="40" t="s">
        <v>60</v>
      </c>
      <c r="D36" s="20"/>
      <c r="E36" s="20"/>
      <c r="F36" s="39"/>
      <c r="G36" s="39">
        <f>SUBTOTAL(9,G30:G34)</f>
        <v>223</v>
      </c>
    </row>
    <row r="37" spans="2:7" x14ac:dyDescent="0.3">
      <c r="B37" s="38"/>
      <c r="C37" s="40"/>
      <c r="D37" s="20"/>
      <c r="E37" s="40" t="s">
        <v>68</v>
      </c>
      <c r="F37" s="42">
        <f>SUBTOTAL(3,F3:F34)</f>
        <v>21</v>
      </c>
      <c r="G37" s="39"/>
    </row>
    <row r="38" spans="2:7" x14ac:dyDescent="0.3">
      <c r="B38" s="38"/>
      <c r="C38" s="40" t="s">
        <v>52</v>
      </c>
      <c r="D38" s="20"/>
      <c r="E38" s="20"/>
      <c r="F38" s="39"/>
      <c r="G38" s="39">
        <f>SUBTOTAL(9,G3:G34)</f>
        <v>1381</v>
      </c>
    </row>
  </sheetData>
  <sortState xmlns:xlrd2="http://schemas.microsoft.com/office/spreadsheetml/2017/richdata2" ref="B3:G34">
    <sortCondition ref="C3:C34"/>
    <sortCondition ref="E3:E34"/>
  </sortSt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1:B6"/>
  <sheetViews>
    <sheetView workbookViewId="0">
      <selection activeCell="I6" sqref="I6"/>
    </sheetView>
  </sheetViews>
  <sheetFormatPr defaultRowHeight="16.5" x14ac:dyDescent="0.3"/>
  <cols>
    <col min="1" max="1" width="11.875" customWidth="1"/>
    <col min="2" max="2" width="11.875" bestFit="1" customWidth="1"/>
  </cols>
  <sheetData>
    <row r="1" spans="1:2" x14ac:dyDescent="0.3">
      <c r="A1" t="s">
        <v>69</v>
      </c>
    </row>
    <row r="2" spans="1:2" x14ac:dyDescent="0.3">
      <c r="A2" s="11" t="s">
        <v>2</v>
      </c>
      <c r="B2" s="11" t="s">
        <v>19</v>
      </c>
    </row>
    <row r="3" spans="1:2" x14ac:dyDescent="0.3">
      <c r="A3" s="12" t="s">
        <v>13</v>
      </c>
      <c r="B3" s="13">
        <v>9169500</v>
      </c>
    </row>
    <row r="4" spans="1:2" x14ac:dyDescent="0.3">
      <c r="A4" s="12" t="s">
        <v>7</v>
      </c>
      <c r="B4" s="13">
        <v>34651200</v>
      </c>
    </row>
    <row r="5" spans="1:2" x14ac:dyDescent="0.3">
      <c r="A5" s="12" t="s">
        <v>16</v>
      </c>
      <c r="B5" s="13">
        <v>35082000</v>
      </c>
    </row>
    <row r="6" spans="1:2" x14ac:dyDescent="0.3">
      <c r="A6" s="12" t="s">
        <v>10</v>
      </c>
      <c r="B6" s="13">
        <v>21420500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4:G15"/>
  <sheetViews>
    <sheetView workbookViewId="0">
      <selection activeCell="J4" sqref="J4"/>
    </sheetView>
  </sheetViews>
  <sheetFormatPr defaultRowHeight="16.5" x14ac:dyDescent="0.3"/>
  <cols>
    <col min="1" max="1" width="4.5" customWidth="1"/>
    <col min="2" max="7" width="11.875" customWidth="1"/>
  </cols>
  <sheetData>
    <row r="4" spans="2:7" x14ac:dyDescent="0.3">
      <c r="B4" t="s">
        <v>31</v>
      </c>
    </row>
    <row r="5" spans="2:7" x14ac:dyDescent="0.3">
      <c r="B5" s="25" t="s">
        <v>32</v>
      </c>
      <c r="C5" s="26" t="s">
        <v>33</v>
      </c>
      <c r="D5" s="26" t="s">
        <v>34</v>
      </c>
      <c r="E5" s="26" t="s">
        <v>35</v>
      </c>
      <c r="F5" s="26" t="s">
        <v>36</v>
      </c>
      <c r="G5" s="27" t="s">
        <v>37</v>
      </c>
    </row>
    <row r="6" spans="2:7" x14ac:dyDescent="0.3">
      <c r="B6" s="28" t="s">
        <v>38</v>
      </c>
      <c r="C6" s="29" t="s">
        <v>39</v>
      </c>
      <c r="D6" s="29">
        <v>54</v>
      </c>
      <c r="E6" s="29">
        <v>2002</v>
      </c>
      <c r="F6" s="29">
        <v>1</v>
      </c>
      <c r="G6" s="30">
        <v>92</v>
      </c>
    </row>
    <row r="7" spans="2:7" x14ac:dyDescent="0.3">
      <c r="B7" s="28" t="s">
        <v>40</v>
      </c>
      <c r="C7" s="29" t="s">
        <v>41</v>
      </c>
      <c r="D7" s="29">
        <v>60</v>
      </c>
      <c r="E7" s="29">
        <v>1997</v>
      </c>
      <c r="F7" s="29">
        <v>0</v>
      </c>
      <c r="G7" s="30">
        <v>95</v>
      </c>
    </row>
    <row r="8" spans="2:7" x14ac:dyDescent="0.3">
      <c r="B8" s="28" t="s">
        <v>38</v>
      </c>
      <c r="C8" s="29" t="s">
        <v>42</v>
      </c>
      <c r="D8" s="29">
        <v>50</v>
      </c>
      <c r="E8" s="29">
        <v>2007</v>
      </c>
      <c r="F8" s="29">
        <v>1</v>
      </c>
      <c r="G8" s="30">
        <v>93</v>
      </c>
    </row>
    <row r="9" spans="2:7" x14ac:dyDescent="0.3">
      <c r="B9" s="28" t="s">
        <v>40</v>
      </c>
      <c r="C9" s="29" t="s">
        <v>43</v>
      </c>
      <c r="D9" s="29">
        <v>59</v>
      </c>
      <c r="E9" s="29">
        <v>1998</v>
      </c>
      <c r="F9" s="29">
        <v>0</v>
      </c>
      <c r="G9" s="30">
        <v>99</v>
      </c>
    </row>
    <row r="10" spans="2:7" x14ac:dyDescent="0.3">
      <c r="B10" s="28" t="s">
        <v>38</v>
      </c>
      <c r="C10" s="29" t="s">
        <v>44</v>
      </c>
      <c r="D10" s="29">
        <v>48</v>
      </c>
      <c r="E10" s="29">
        <v>2009</v>
      </c>
      <c r="F10" s="29">
        <v>1</v>
      </c>
      <c r="G10" s="30">
        <v>98</v>
      </c>
    </row>
    <row r="11" spans="2:7" x14ac:dyDescent="0.3">
      <c r="B11" s="28" t="s">
        <v>40</v>
      </c>
      <c r="C11" s="29" t="s">
        <v>45</v>
      </c>
      <c r="D11" s="29">
        <v>51</v>
      </c>
      <c r="E11" s="29">
        <v>2006</v>
      </c>
      <c r="F11" s="29">
        <v>1</v>
      </c>
      <c r="G11" s="30">
        <v>94</v>
      </c>
    </row>
    <row r="12" spans="2:7" x14ac:dyDescent="0.3">
      <c r="B12" s="28" t="s">
        <v>38</v>
      </c>
      <c r="C12" s="29" t="s">
        <v>46</v>
      </c>
      <c r="D12" s="29">
        <v>54</v>
      </c>
      <c r="E12" s="29">
        <v>2003</v>
      </c>
      <c r="F12" s="29">
        <v>1</v>
      </c>
      <c r="G12" s="30">
        <v>91</v>
      </c>
    </row>
    <row r="13" spans="2:7" x14ac:dyDescent="0.3">
      <c r="B13" s="28" t="s">
        <v>40</v>
      </c>
      <c r="C13" s="29" t="s">
        <v>47</v>
      </c>
      <c r="D13" s="29">
        <v>58</v>
      </c>
      <c r="E13" s="29">
        <v>1999</v>
      </c>
      <c r="F13" s="29">
        <v>0</v>
      </c>
      <c r="G13" s="30">
        <v>96</v>
      </c>
    </row>
    <row r="14" spans="2:7" x14ac:dyDescent="0.3">
      <c r="B14" s="28" t="s">
        <v>48</v>
      </c>
      <c r="C14" s="29" t="s">
        <v>49</v>
      </c>
      <c r="D14" s="29">
        <v>61</v>
      </c>
      <c r="E14" s="29">
        <v>1996</v>
      </c>
      <c r="F14" s="29">
        <v>1</v>
      </c>
      <c r="G14" s="30">
        <v>91</v>
      </c>
    </row>
    <row r="15" spans="2:7" x14ac:dyDescent="0.3">
      <c r="B15" s="31" t="s">
        <v>40</v>
      </c>
      <c r="C15" s="32" t="s">
        <v>50</v>
      </c>
      <c r="D15" s="32">
        <v>52</v>
      </c>
      <c r="E15" s="32">
        <v>2005</v>
      </c>
      <c r="F15" s="32">
        <v>1</v>
      </c>
      <c r="G15" s="33">
        <v>90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3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4" name="Button 2">
              <controlPr defaultSize="0" print="0" autoFill="0" autoPict="0" macro="[0]!서식해제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J17"/>
  <sheetViews>
    <sheetView workbookViewId="0">
      <selection activeCell="L6" sqref="L6"/>
    </sheetView>
  </sheetViews>
  <sheetFormatPr defaultRowHeight="16.5" x14ac:dyDescent="0.3"/>
  <cols>
    <col min="1" max="1" width="11.125" bestFit="1" customWidth="1"/>
    <col min="8" max="8" width="14.5" customWidth="1"/>
  </cols>
  <sheetData>
    <row r="1" spans="1:10" x14ac:dyDescent="0.3">
      <c r="A1" t="s">
        <v>20</v>
      </c>
    </row>
    <row r="2" spans="1:10" x14ac:dyDescent="0.3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19</v>
      </c>
    </row>
    <row r="3" spans="1:10" x14ac:dyDescent="0.3">
      <c r="A3" s="15">
        <v>45972</v>
      </c>
      <c r="B3" s="14" t="s">
        <v>8</v>
      </c>
      <c r="C3" s="14" t="s">
        <v>7</v>
      </c>
      <c r="D3" s="16">
        <v>1200</v>
      </c>
      <c r="E3" s="16">
        <v>5</v>
      </c>
      <c r="F3" s="16">
        <v>6000</v>
      </c>
    </row>
    <row r="4" spans="1:10" x14ac:dyDescent="0.3">
      <c r="A4" s="14"/>
      <c r="B4" s="14"/>
      <c r="C4" s="14"/>
      <c r="D4" s="16"/>
      <c r="E4" s="16"/>
      <c r="F4" s="16"/>
    </row>
    <row r="5" spans="1:10" x14ac:dyDescent="0.3">
      <c r="A5" s="14"/>
      <c r="B5" s="14"/>
      <c r="C5" s="14"/>
      <c r="D5" s="16"/>
      <c r="E5" s="16"/>
      <c r="F5" s="16"/>
    </row>
    <row r="6" spans="1:10" x14ac:dyDescent="0.3">
      <c r="A6" s="14"/>
      <c r="B6" s="14"/>
      <c r="C6" s="14"/>
      <c r="D6" s="16"/>
      <c r="E6" s="16"/>
      <c r="F6" s="16"/>
    </row>
    <row r="7" spans="1:10" x14ac:dyDescent="0.3">
      <c r="A7" s="14"/>
      <c r="B7" s="14"/>
      <c r="C7" s="14"/>
      <c r="D7" s="16"/>
      <c r="E7" s="16"/>
      <c r="F7" s="16"/>
    </row>
    <row r="8" spans="1:10" x14ac:dyDescent="0.3">
      <c r="A8" s="14"/>
      <c r="B8" s="14"/>
      <c r="C8" s="14"/>
      <c r="D8" s="16"/>
      <c r="E8" s="16"/>
      <c r="F8" s="16"/>
      <c r="H8" s="14" t="s">
        <v>1</v>
      </c>
      <c r="I8" s="14" t="s">
        <v>2</v>
      </c>
      <c r="J8" s="14" t="s">
        <v>3</v>
      </c>
    </row>
    <row r="9" spans="1:10" x14ac:dyDescent="0.3">
      <c r="A9" s="14"/>
      <c r="B9" s="14"/>
      <c r="C9" s="14"/>
      <c r="D9" s="16"/>
      <c r="E9" s="16"/>
      <c r="F9" s="16"/>
      <c r="H9" s="14" t="s">
        <v>17</v>
      </c>
      <c r="I9" s="14" t="s">
        <v>13</v>
      </c>
      <c r="J9" s="17">
        <v>15000</v>
      </c>
    </row>
    <row r="10" spans="1:10" x14ac:dyDescent="0.3">
      <c r="A10" s="14"/>
      <c r="B10" s="14"/>
      <c r="C10" s="14"/>
      <c r="D10" s="16"/>
      <c r="E10" s="16"/>
      <c r="F10" s="16"/>
      <c r="H10" s="14" t="s">
        <v>8</v>
      </c>
      <c r="I10" s="14" t="s">
        <v>7</v>
      </c>
      <c r="J10" s="17">
        <v>1200</v>
      </c>
    </row>
    <row r="11" spans="1:10" x14ac:dyDescent="0.3">
      <c r="A11" s="14"/>
      <c r="B11" s="14"/>
      <c r="C11" s="14"/>
      <c r="D11" s="16"/>
      <c r="E11" s="16"/>
      <c r="F11" s="16"/>
      <c r="H11" s="14" t="s">
        <v>11</v>
      </c>
      <c r="I11" s="14" t="s">
        <v>16</v>
      </c>
      <c r="J11" s="17">
        <v>1000</v>
      </c>
    </row>
    <row r="12" spans="1:10" x14ac:dyDescent="0.3">
      <c r="A12" s="14"/>
      <c r="B12" s="14"/>
      <c r="C12" s="14"/>
      <c r="D12" s="16"/>
      <c r="E12" s="16"/>
      <c r="F12" s="16"/>
      <c r="H12" s="14" t="s">
        <v>14</v>
      </c>
      <c r="I12" s="14" t="s">
        <v>10</v>
      </c>
      <c r="J12" s="17">
        <v>5000</v>
      </c>
    </row>
    <row r="13" spans="1:10" x14ac:dyDescent="0.3">
      <c r="A13" s="14"/>
      <c r="B13" s="14"/>
      <c r="C13" s="14"/>
      <c r="D13" s="16"/>
      <c r="E13" s="16"/>
      <c r="F13" s="16"/>
    </row>
    <row r="14" spans="1:10" x14ac:dyDescent="0.3">
      <c r="A14" s="14"/>
      <c r="B14" s="14"/>
      <c r="C14" s="14"/>
      <c r="D14" s="16"/>
      <c r="E14" s="16"/>
      <c r="F14" s="16"/>
    </row>
    <row r="15" spans="1:10" x14ac:dyDescent="0.3">
      <c r="A15" s="14"/>
      <c r="B15" s="14"/>
      <c r="C15" s="14"/>
      <c r="D15" s="16"/>
      <c r="E15" s="16"/>
      <c r="F15" s="16"/>
    </row>
    <row r="16" spans="1:10" x14ac:dyDescent="0.3">
      <c r="A16" s="14"/>
      <c r="B16" s="14"/>
      <c r="C16" s="14"/>
      <c r="D16" s="16"/>
      <c r="E16" s="16"/>
      <c r="F16" s="16"/>
    </row>
    <row r="17" spans="1:6" x14ac:dyDescent="0.3">
      <c r="A17" s="14"/>
      <c r="B17" s="14"/>
      <c r="C17" s="14"/>
      <c r="D17" s="16"/>
      <c r="E17" s="16"/>
      <c r="F17" s="16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구매">
          <controlPr defaultSize="0" autoLine="0" r:id="rId4">
            <anchor moveWithCells="1">
              <from>
                <xdr:col>7</xdr:col>
                <xdr:colOff>0</xdr:colOff>
                <xdr:row>1</xdr:row>
                <xdr:rowOff>0</xdr:rowOff>
              </from>
              <to>
                <xdr:col>8</xdr:col>
                <xdr:colOff>0</xdr:colOff>
                <xdr:row>3</xdr:row>
                <xdr:rowOff>0</xdr:rowOff>
              </to>
            </anchor>
          </controlPr>
        </control>
      </mc:Choice>
      <mc:Fallback>
        <control shapeId="2049" r:id="rId3" name="cmd구매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A I E A A B Q S w M E F A A C A A g A r F r 8 X M B 0 x D m l A A A A 9 g A A A B I A H A B D b 2 5 m a W c v U G F j a 2 F n Z S 5 4 b W w g o h g A K K A U A A A A A A A A A A A A A A A A A A A A A A A A A A A A h Y 8 x D o I w A E W v Q r r T l h q M k l I G R y U x m h j X p l R o g N b Q Y r m b g 0 f y C m I U d X P 8 7 7 / h / / v 1 R r O h b Y K L 7 K w y O g U R x C C Q W p h C 6 T I F v T u F C 5 A x u u W i 5 q U M R l n b Z L B F C i r n z g l C 3 n v o Z 9 B 0 J S I Y R + i Y b / a i k i 0 H H 1 n 9 l 0 O l r e N a S M D o 4 T W G E R j F M Z y T J c Q U T Z D m S n 8 F M u 5 9 t j + Q r v r G 9 Z 1 k t Q n X O 4 q m S N H 7 A 3 s A U E s D B B Q A A g A I A K x a / F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W v x c q R s J J P s A A A B X A Q A A E w A c A E Z v c m 1 1 b G F z L 1 N l Y 3 R p b 2 4 x L m 0 g o h g A K K A U A A A A A A A A A A A A A A A A A A A A A A A A A A A A K 0 5 N L s n M z 1 M I h t C G 1 r x c v F z F G Y l F q S k K b 6 f O f D N r 5 d t J H W 9 7 J r x e v k T B V i E n t Y S X S w E I 3 s y e 8 H r z D q C I Y 3 J y a n G x n k t i S W J S Y n G q h l t m T q q e c 3 5 e S W p e S b G G k r N V j L 9 j D N w g v c T k 5 J Q k J U 0 d h W j n o t T E k l S / x L L M 9 E S Q z Q F F + Q W p R S W Z q c W 2 J U W l q b G a O h C b 4 j F d A b G 8 O j o 4 O S M 1 N 9 F W S U n H s y Q 1 1 1 Y J T a V S b G 0 0 y F 2 x U J O U l d 4 s m P N q 4 4 b X E + Y o v J m + R e F N x w w l o G k h i U l A J w e l 5 u a X p T r n 5 5 T m 5 h V r o F u q U 6 0 E Z L 9 e t f L N 3 i m v J 8 9 R q t X k 5 c r M w 2 2 s N Q B Q S w E C L Q A U A A I A C A C s W v x c w H T E O a U A A A D 2 A A A A E g A A A A A A A A A A A A A A A A A A A A A A Q 2 9 u Z m l n L 1 B h Y 2 t h Z 2 U u e G 1 s U E s B A i 0 A F A A C A A g A r F r 8 X A / K 6 a u k A A A A 6 Q A A A B M A A A A A A A A A A A A A A A A A 8 Q A A A F t D b 2 5 0 Z W 5 0 X 1 R 5 c G V z X S 5 4 b W x Q S w E C L Q A U A A I A C A C s W v x c q R s J J P s A A A B X A Q A A E w A A A A A A A A A A A A A A A A D i A Q A A R m 9 y b X V s Y X M v U 2 V j d G l v b j E u b V B L B Q Y A A A A A A w A D A M I A A A A q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i D Q A A A A A A A A A N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8 l R U Q l O T U l O T k l R U M l O U E l Q T k l R U Q l O T I l O D g l R U Q l O E M l O T A l R U I l Q T c l Q T Q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4 Y j E 2 O W V i N C 1 k Z j V k L T Q w N m E t O W Z m O S 1 i M j Q 1 M G I x M T E 0 Y z I i I C 8 + P E V u d H J 5 I F R 5 c G U 9 I k Z p b G x F b m F i b G V k I i B W Y W x 1 Z T 0 i b D A i I C 8 + P E V u d H J 5 I F R 5 c G U 9 I k Z p b G x P Y m p l Y 3 R U e X B l I i B W Y W x 1 Z T 0 i c 1 B p d m 9 0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+ 2 D k O y D i S I g L z 4 8 R W 5 0 c n k g V H l w Z T 0 i U m V j b 3 Z l c n l U Y X J n Z X R T a G V l d C I g V m F s d W U 9 I n P r t o T s h J 3 s n p H s l 4 U t M S I g L z 4 8 R W 5 0 c n k g V H l w Z T 0 i U m V j b 3 Z l c n l U Y X J n Z X R D b 2 x 1 b W 4 i I F Z h b H V l P S J s M i I g L z 4 8 R W 5 0 c n k g V H l w Z T 0 i U m V j b 3 Z l c n l U Y X J n Z X R S b 3 c i I F Z h b H V l P S J s M i I g L z 4 8 R W 5 0 c n k g V H l w Z T 0 i U G l 2 b 3 R P Y m p l Y 3 R O Y W 1 l I i B W Y W x 1 Z T 0 i c + u 2 h O y E n e y e k e y X h S 0 x I e 2 U v O u y l y D t h Y z s n b T r u J Q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N v d W 5 0 I i B W Y W x 1 Z T 0 i b D M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3 L T I 4 V D A y O j I x O j I 0 L j Q 3 M j E 2 N T d a I i A v P j x F b n R y e S B U e X B l P S J G a W x s Q 2 9 s d W 1 u V H l w Z X M i I F Z h b H V l P S J z Q n d Z R 0 F n S T 0 i I C 8 + P E V u d H J 5 I F R 5 c G U 9 I k Z p b G x D b 2 x 1 b W 5 O Y W 1 l c y I g V m F s d W U 9 I n N b J n F 1 b 3 Q 7 6 4 K g 7 K e c J n F 1 b 3 Q 7 L C Z x d W 9 0 O + u s u O q 1 r O y g k C Z x d W 9 0 O y w m c X V v d D v t k o j r q q k m c X V v d D s s J n F 1 b 3 Q 7 6 4 u o 6 r C A J n F 1 b 3 Q 7 L C Z x d W 9 0 O + y I m O u f i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+ 2 V m e y a q e 2 S i O 2 M k O u n p C 9 B d X R v U m V t b 3 Z l Z E N v b H V t b n M x L n v r g q D s p 5 w s M H 0 m c X V v d D s s J n F 1 b 3 Q 7 U 2 V j d G l v b j E v 7 Z W Z 7 J q p 7 Z K I 7 Y y Q 6 6 e k L 0 F 1 d G 9 S Z W 1 v d m V k Q 2 9 s d W 1 u c z E u e + u s u O q 1 r O y g k C w x f S Z x d W 9 0 O y w m c X V v d D t T Z W N 0 a W 9 u M S / t l Z n s m q n t k o j t j J D r p 6 Q v Q X V 0 b 1 J l b W 9 2 Z W R D b 2 x 1 b W 5 z M S 5 7 7 Z K I 6 6 q p L D J 9 J n F 1 b 3 Q 7 L C Z x d W 9 0 O 1 N l Y 3 R p b 2 4 x L + 2 V m e y a q e 2 S i O 2 M k O u n p C 9 B d X R v U m V t b 3 Z l Z E N v b H V t b n M x L n v r i 6 j q s I A s M 3 0 m c X V v d D s s J n F 1 b 3 Q 7 U 2 V j d G l v b j E v 7 Z W Z 7 J q p 7 Z K I 7 Y y Q 6 6 e k L 0 F 1 d G 9 S Z W 1 v d m V k Q 2 9 s d W 1 u c z E u e + y I m O u f i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/ t l Z n s m q n t k o j t j J D r p 6 Q v Q X V 0 b 1 J l b W 9 2 Z W R D b 2 x 1 b W 5 z M S 5 7 6 4 K g 7 K e c L D B 9 J n F 1 b 3 Q 7 L C Z x d W 9 0 O 1 N l Y 3 R p b 2 4 x L + 2 V m e y a q e 2 S i O 2 M k O u n p C 9 B d X R v U m V t b 3 Z l Z E N v b H V t b n M x L n v r r L j q t a z s o J A s M X 0 m c X V v d D s s J n F 1 b 3 Q 7 U 2 V j d G l v b j E v 7 Z W Z 7 J q p 7 Z K I 7 Y y Q 6 6 e k L 0 F 1 d G 9 S Z W 1 v d m V k Q 2 9 s d W 1 u c z E u e + 2 S i O u q q S w y f S Z x d W 9 0 O y w m c X V v d D t T Z W N 0 a W 9 u M S / t l Z n s m q n t k o j t j J D r p 6 Q v Q X V 0 b 1 J l b W 9 2 Z W R D b 2 x 1 b W 5 z M S 5 7 6 4 u o 6 r C A L D N 9 J n F 1 b 3 Q 7 L C Z x d W 9 0 O 1 N l Y 3 R p b 2 4 x L + 2 V m e y a q e 2 S i O 2 M k O u n p C 9 B d X R v U m V t b 3 Z l Z E N v b H V t b n M x L n v s i J j r n 4 k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F R C U 5 N S U 5 O S V F Q y U 5 Q S V B O S V F R C U 5 M i U 4 O C V F R C U 4 Q y U 5 M C V F Q i V B N y V B N C 8 l R U M l O U I l O T A l R U I l Q j M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U Q l O T U l O T k l R U M l O U E l Q T k l R U Q l O T I l O D g l R U Q l O E M l O T A l R U I l Q T c l Q T Q v X y V F R C U 5 N S U 5 O S V F Q y U 5 Q S V B O S V F R C U 5 M i U 4 O C V F R C U 4 Q y U 5 M C V F Q i V B N y V B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R C U 5 N S U 5 O S V F Q y U 5 Q S V B O S V F R C U 5 M i U 4 O C V F R C U 4 Q y U 5 M C V F Q i V B N y V B N C 8 l R U M l Q T A l O U M l R U E l Q j E l Q j A l R U I l O T A l O U M l M j A l R U M l O T c l Q j Q l M j A l R U M l O D g l O T g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7 M 4 K A + a G w 0 a 6 x L J 9 x A X Z u w A A A A A C A A A A A A A Q Z g A A A A E A A C A A A A B r 9 Y 3 e s p p 4 d S T 1 f L 4 H A C X U j o g Y s t O 5 L K Y 8 x h B A d w A u + g A A A A A O g A A A A A I A A C A A A A C o s Y c A 6 9 d W 9 t F 1 P g 6 u L + b r i c X b W o Y R z n p Y E t n k T 5 y h K V A A A A B k l u r Q v L g 8 O T M v P b Z X B E Z 1 8 C T M 9 + 3 u o 2 9 p M 7 1 K E s v 0 h s I a m I S m S 1 + s V 0 7 X D a S n g B z A J I s r Q 7 U u u M Z 9 c w 3 G v v C U U o q O J P o 5 T 9 + L a l e r 2 G r x 2 k A A A A D N A s F K N 7 y H q j 7 B m X / k C b P i l 5 4 V x 8 9 N y I / y R B P H w h F I 9 g D 1 n 9 1 w y O 6 A K R + D B W L S + p t 1 k m E t / y Q N L f d v 2 W + T 9 E 9 P < / D a t a M a s h u p > 
</file>

<file path=customXml/itemProps1.xml><?xml version="1.0" encoding="utf-8"?>
<ds:datastoreItem xmlns:ds="http://schemas.openxmlformats.org/officeDocument/2006/customXml" ds:itemID="{92006360-AF54-40EF-A9BC-99AD23750B4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지아 하</cp:lastModifiedBy>
  <dcterms:created xsi:type="dcterms:W3CDTF">2023-08-09T00:13:15Z</dcterms:created>
  <dcterms:modified xsi:type="dcterms:W3CDTF">2026-07-28T02:44:49Z</dcterms:modified>
</cp:coreProperties>
</file>