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6_컴활2급_필기+실기통합본(20251204)\길벗컴활2급통합\시험장따라하기\"/>
    </mc:Choice>
  </mc:AlternateContent>
  <xr:revisionPtr revIDLastSave="0" documentId="13_ncr:1_{1EE0D312-174D-4EFB-82D9-D62EFBF061A1}" xr6:coauthVersionLast="47" xr6:coauthVersionMax="47" xr10:uidLastSave="{00000000-0000-0000-0000-000000000000}"/>
  <bookViews>
    <workbookView xWindow="-110" yWindow="-110" windowWidth="19420" windowHeight="10300" firstSheet="2" activeTab="7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5" l="1"/>
  <c r="D17" i="5"/>
  <c r="C17" i="5"/>
  <c r="E12" i="5"/>
  <c r="D12" i="5"/>
  <c r="C12" i="5"/>
  <c r="E7" i="5"/>
  <c r="E19" i="5" s="1"/>
  <c r="D7" i="5"/>
  <c r="D19" i="5" s="1"/>
  <c r="C7" i="5"/>
  <c r="C19" i="5" s="1"/>
  <c r="H30" i="4"/>
  <c r="H31" i="4"/>
  <c r="H32" i="4"/>
  <c r="H33" i="4"/>
  <c r="H34" i="4"/>
  <c r="H35" i="4"/>
  <c r="H36" i="4"/>
  <c r="H29" i="4"/>
  <c r="D37" i="4"/>
  <c r="D24" i="4"/>
  <c r="I3" i="4"/>
  <c r="I9" i="4"/>
  <c r="I4" i="4"/>
  <c r="I5" i="4"/>
  <c r="I6" i="4"/>
  <c r="I7" i="4"/>
  <c r="I8" i="4"/>
  <c r="D9" i="4"/>
  <c r="D3" i="4"/>
  <c r="D4" i="4"/>
  <c r="D5" i="4"/>
  <c r="D6" i="4"/>
  <c r="D7" i="4"/>
  <c r="D8" i="4"/>
  <c r="F14" i="5"/>
  <c r="F15" i="5"/>
  <c r="F10" i="5"/>
  <c r="F16" i="5"/>
  <c r="F4" i="5"/>
  <c r="F5" i="5"/>
  <c r="F6" i="5"/>
  <c r="F11" i="5"/>
  <c r="F9" i="5"/>
  <c r="F13" i="5" l="1"/>
  <c r="F18" i="5"/>
  <c r="F8" i="5"/>
  <c r="F20" i="5" l="1"/>
</calcChain>
</file>

<file path=xl/sharedStrings.xml><?xml version="1.0" encoding="utf-8"?>
<sst xmlns="http://schemas.openxmlformats.org/spreadsheetml/2006/main" count="259" uniqueCount="193">
  <si>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</si>
  <si>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</si>
  <si>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</si>
  <si>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</si>
  <si>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</si>
  <si>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</si>
  <si>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</si>
  <si>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</si>
  <si>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</si>
  <si>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</si>
  <si>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</si>
  <si>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</si>
  <si>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</si>
  <si>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</si>
  <si>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</si>
  <si>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</si>
  <si>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</si>
  <si>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</si>
  <si>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</si>
  <si>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</si>
  <si>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</si>
  <si>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</si>
  <si>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</si>
  <si>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</si>
  <si>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</si>
  <si>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</si>
  <si>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</si>
  <si>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</si>
  <si>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</si>
  <si>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</si>
  <si>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</si>
  <si>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</si>
  <si>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</si>
  <si>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</si>
  <si>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</si>
  <si>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</si>
  <si>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</si>
  <si>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</si>
  <si>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</si>
  <si>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</si>
  <si>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</si>
  <si>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</si>
  <si>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</si>
  <si>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</si>
  <si>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</si>
  <si>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</si>
  <si>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</si>
  <si>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</si>
  <si>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</si>
  <si>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</si>
  <si>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</si>
  <si>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</si>
  <si>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</si>
  <si>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</si>
  <si>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</si>
  <si>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</si>
  <si>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</si>
  <si>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</si>
  <si>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</si>
  <si>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</si>
  <si>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</si>
  <si>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</si>
  <si>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</si>
  <si>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</si>
  <si>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</si>
  <si>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</si>
  <si>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</si>
  <si>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</si>
  <si>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</si>
  <si>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</si>
  <si>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</si>
  <si>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</si>
  <si>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</si>
  <si>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</si>
  <si>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</si>
  <si>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</si>
  <si>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</si>
  <si>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</si>
  <si>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</si>
  <si>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</si>
  <si>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</si>
  <si>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</si>
  <si>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</si>
  <si>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</si>
  <si>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</si>
  <si>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</si>
  <si>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</si>
  <si>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</si>
  <si>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</si>
  <si>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</si>
  <si>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</si>
  <si>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</si>
  <si>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</si>
  <si>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</si>
  <si>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</si>
  <si>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</si>
  <si>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</si>
  <si>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</si>
  <si>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</si>
  <si>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</si>
  <si>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</si>
  <si>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</si>
  <si>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</si>
  <si>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</si>
  <si>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</si>
  <si>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</si>
  <si>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</si>
  <si>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</si>
  <si>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</si>
  <si>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</si>
  <si>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</si>
  <si>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</si>
  <si>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</si>
  <si>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</si>
  <si>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</si>
  <si>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</si>
  <si>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</si>
  <si>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</si>
  <si>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</si>
  <si>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</si>
  <si>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</si>
  <si>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</si>
  <si>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</si>
  <si>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</si>
  <si>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</si>
  <si>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</si>
  <si>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</si>
  <si>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</si>
  <si>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</si>
  <si>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</si>
  <si>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</si>
  <si>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</si>
  <si>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</si>
  <si>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</si>
  <si>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</si>
  <si>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</si>
  <si>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</si>
  <si>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</si>
  <si>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</si>
  <si>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</si>
  <si>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</si>
  <si>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</si>
  <si>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</si>
  <si>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</si>
  <si>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</si>
  <si>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</si>
  <si>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</si>
  <si>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</si>
  <si>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</si>
  <si>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</si>
  <si>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</si>
  <si>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</si>
  <si>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</si>
  <si>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</si>
  <si>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</si>
  <si>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</si>
  <si>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</si>
  <si>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학과명</t>
    <phoneticPr fontId="1" type="noConversion"/>
  </si>
  <si>
    <t>전체 학생수</t>
    <phoneticPr fontId="1" type="noConversion"/>
  </si>
  <si>
    <t>전체교원</t>
    <phoneticPr fontId="1" type="noConversion"/>
  </si>
  <si>
    <t>정원/전임(겸임)</t>
    <phoneticPr fontId="1" type="noConversion"/>
  </si>
  <si>
    <t>전임비율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</si>
  <si>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</si>
  <si>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</si>
  <si>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</si>
  <si>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</si>
  <si>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</si>
  <si>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</si>
  <si>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</si>
  <si>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</si>
  <si>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</si>
  <si>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컴퓨터공학과</t>
    <phoneticPr fontId="1" type="noConversion"/>
  </si>
  <si>
    <t>식품생명공학과</t>
    <phoneticPr fontId="1" type="noConversion"/>
  </si>
  <si>
    <t>6명</t>
    <phoneticPr fontId="1" type="noConversion"/>
  </si>
  <si>
    <t>7명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</si>
  <si>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</si>
  <si>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</si>
  <si>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</si>
  <si>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6/3(3)</t>
    <phoneticPr fontId="1" type="noConversion"/>
  </si>
  <si>
    <t>7/4(3)</t>
    <phoneticPr fontId="1" type="noConversion"/>
  </si>
  <si>
    <t>9/6(3)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</si>
  <si>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</si>
  <si>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</si>
  <si>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</si>
  <si>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학과</t>
    <phoneticPr fontId="1" type="noConversion"/>
  </si>
  <si>
    <t>유아교육 최대</t>
  </si>
  <si>
    <t>정보통신 최대</t>
  </si>
  <si>
    <t>경영정보 최대</t>
  </si>
  <si>
    <t>전체 최대값</t>
  </si>
  <si>
    <t>경영정보 평균</t>
  </si>
  <si>
    <t>유아교육 평균</t>
  </si>
  <si>
    <t>정보통신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</si>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</sst>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1" formatCode="@&quot;%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81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18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">
    <cellStyle name="강조색5" xfId="3" builtinId="45"/>
    <cellStyle name="쉼표 [0]" xfId="1" builtinId="6"/>
    <cellStyle name="표준" xfId="0" builtinId="0"/>
    <cellStyle name="표준 2" xfId="2" xr:uid="{16843B1F-3EA6-49E2-8A0F-B6F58DD22C8B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차트작업!$B$3:$D$3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차트작업!$B$4:$D$4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차트작업!$B$3:$D$3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차트작업!$B$5:$D$5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C-4D14-BDEB-3904C01B3118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차트작업!$B$3:$D$3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차트작업!$B$6:$D$6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C-4D14-BDEB-3904C01B3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76200</xdr:colOff>
          <xdr:row>2</xdr:row>
          <xdr:rowOff>25400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50800</xdr:colOff>
      <xdr:row>5</xdr:row>
      <xdr:rowOff>50800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91050" y="1181100"/>
          <a:ext cx="1270000" cy="3810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>
      <selection activeCell="A11" sqref="A11"/>
    </sheetView>
  </sheetViews>
  <sheetFormatPr defaultRowHeight="17"/>
  <cols>
    <col min="1" max="1" width="10.58203125" customWidth="1"/>
    <col min="2" max="2" width="14.58203125" customWidth="1"/>
    <col min="3" max="3" width="11.08203125" bestFit="1" customWidth="1"/>
    <col min="4" max="4" width="9.08203125" customWidth="1"/>
    <col min="5" max="5" width="14.58203125" customWidth="1"/>
    <col min="6" max="6" width="9.08203125" customWidth="1"/>
  </cols>
  <sheetData>
    <row r="1" spans="1:6">
      <c r="A1" t="s">
        <v>0</v>
      </c>
    </row>
    <row r="3" spans="1:6">
      <c r="A3" s="1" t="s">
        <v>156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</row>
    <row r="4" spans="1:6">
      <c r="A4" s="1" t="s">
        <v>162</v>
      </c>
      <c r="B4" s="1" t="s">
        <v>168</v>
      </c>
      <c r="C4" s="1">
        <v>140</v>
      </c>
      <c r="D4" s="1" t="s">
        <v>173</v>
      </c>
      <c r="E4" s="1" t="s">
        <v>178</v>
      </c>
      <c r="F4" s="14">
        <v>0.5</v>
      </c>
    </row>
    <row r="5" spans="1:6">
      <c r="A5" s="1" t="s">
        <v>163</v>
      </c>
      <c r="B5" s="1" t="s">
        <v>169</v>
      </c>
      <c r="C5" s="1">
        <v>150</v>
      </c>
      <c r="D5" s="1" t="s">
        <v>174</v>
      </c>
      <c r="E5" s="1" t="s">
        <v>179</v>
      </c>
      <c r="F5" s="14">
        <v>0.57140000000000002</v>
      </c>
    </row>
    <row r="6" spans="1:6">
      <c r="A6" s="1" t="s">
        <v>164</v>
      </c>
      <c r="B6" s="1" t="s">
        <v>170</v>
      </c>
      <c r="C6" s="1">
        <v>210</v>
      </c>
      <c r="D6" s="1" t="s">
        <v>175</v>
      </c>
      <c r="E6" s="1" t="s">
        <v>180</v>
      </c>
      <c r="F6" s="14">
        <v>0.66669999999999996</v>
      </c>
    </row>
    <row r="7" spans="1:6">
      <c r="A7" s="1" t="s">
        <v>165</v>
      </c>
      <c r="B7" s="1" t="s">
        <v>145</v>
      </c>
      <c r="C7" s="1">
        <v>150</v>
      </c>
      <c r="D7" s="1" t="s">
        <v>176</v>
      </c>
      <c r="E7" s="1" t="s">
        <v>181</v>
      </c>
      <c r="F7" s="14">
        <v>0.375</v>
      </c>
    </row>
    <row r="8" spans="1:6">
      <c r="A8" s="1" t="s">
        <v>166</v>
      </c>
      <c r="B8" s="1" t="s">
        <v>171</v>
      </c>
      <c r="C8" s="1">
        <v>105</v>
      </c>
      <c r="D8" s="1" t="s">
        <v>177</v>
      </c>
      <c r="E8" s="1" t="s">
        <v>182</v>
      </c>
      <c r="F8" s="14">
        <v>0.75</v>
      </c>
    </row>
    <row r="9" spans="1:6">
      <c r="A9" s="1" t="s">
        <v>167</v>
      </c>
      <c r="B9" s="1" t="s">
        <v>172</v>
      </c>
      <c r="C9" s="1">
        <v>120</v>
      </c>
      <c r="D9" s="1" t="s">
        <v>174</v>
      </c>
      <c r="E9" s="1" t="s">
        <v>183</v>
      </c>
      <c r="F9" s="14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workbookViewId="0">
      <selection activeCell="H3" sqref="H3"/>
    </sheetView>
  </sheetViews>
  <sheetFormatPr defaultRowHeight="17"/>
  <cols>
    <col min="3" max="3" width="15.9140625" bestFit="1" customWidth="1"/>
  </cols>
  <sheetData>
    <row r="1" spans="1:6" ht="26" customHeight="1">
      <c r="A1" s="29" t="s">
        <v>3</v>
      </c>
      <c r="B1" s="29"/>
      <c r="C1" s="29"/>
      <c r="D1" s="29"/>
      <c r="E1" s="29"/>
      <c r="F1" s="29"/>
    </row>
    <row r="2" spans="1:6" ht="17.5" thickBot="1"/>
    <row r="3" spans="1:6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20" t="s">
        <v>9</v>
      </c>
    </row>
    <row r="4" spans="1:6">
      <c r="A4" s="30" t="s">
        <v>10</v>
      </c>
      <c r="B4" s="32" t="s">
        <v>11</v>
      </c>
      <c r="C4" s="15" t="s">
        <v>12</v>
      </c>
      <c r="D4" s="16">
        <v>45</v>
      </c>
      <c r="E4" s="16">
        <v>2</v>
      </c>
      <c r="F4" s="33">
        <v>90</v>
      </c>
    </row>
    <row r="5" spans="1:6">
      <c r="A5" s="30"/>
      <c r="B5" s="32"/>
      <c r="C5" s="15" t="s">
        <v>13</v>
      </c>
      <c r="D5" s="16">
        <v>40</v>
      </c>
      <c r="E5" s="16">
        <v>2</v>
      </c>
      <c r="F5" s="33"/>
    </row>
    <row r="6" spans="1:6">
      <c r="A6" s="30"/>
      <c r="B6" s="32"/>
      <c r="C6" s="15" t="s">
        <v>14</v>
      </c>
      <c r="D6" s="16">
        <v>40</v>
      </c>
      <c r="E6" s="16">
        <v>2</v>
      </c>
      <c r="F6" s="33"/>
    </row>
    <row r="7" spans="1:6">
      <c r="A7" s="30" t="s">
        <v>15</v>
      </c>
      <c r="B7" s="2" t="s">
        <v>16</v>
      </c>
      <c r="C7" s="17" t="s">
        <v>17</v>
      </c>
      <c r="D7" s="16">
        <v>3</v>
      </c>
      <c r="E7" s="16">
        <v>10</v>
      </c>
      <c r="F7" s="33">
        <v>30</v>
      </c>
    </row>
    <row r="8" spans="1:6">
      <c r="A8" s="30"/>
      <c r="B8" s="2" t="s">
        <v>18</v>
      </c>
      <c r="C8" s="17" t="s">
        <v>19</v>
      </c>
      <c r="D8" s="16">
        <v>10</v>
      </c>
      <c r="E8" s="16">
        <v>5</v>
      </c>
      <c r="F8" s="33"/>
    </row>
    <row r="9" spans="1:6" ht="17.5" thickBot="1">
      <c r="A9" s="31"/>
      <c r="B9" s="21" t="s">
        <v>20</v>
      </c>
      <c r="C9" s="22" t="s">
        <v>21</v>
      </c>
      <c r="D9" s="23">
        <v>2</v>
      </c>
      <c r="E9" s="23">
        <v>35</v>
      </c>
      <c r="F9" s="34"/>
    </row>
  </sheetData>
  <mergeCells count="6">
    <mergeCell ref="A1:F1"/>
    <mergeCell ref="A4:A6"/>
    <mergeCell ref="A7:A9"/>
    <mergeCell ref="B4:B6"/>
    <mergeCell ref="F4:F6"/>
    <mergeCell ref="F7:F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topLeftCell="A4" workbookViewId="0">
      <selection activeCell="I7" sqref="I7"/>
    </sheetView>
  </sheetViews>
  <sheetFormatPr defaultRowHeight="17"/>
  <cols>
    <col min="1" max="1" width="11.58203125" customWidth="1"/>
  </cols>
  <sheetData>
    <row r="1" spans="1:8" ht="21">
      <c r="A1" s="35" t="s">
        <v>22</v>
      </c>
      <c r="B1" s="35"/>
      <c r="C1" s="35"/>
      <c r="D1" s="35"/>
      <c r="E1" s="35"/>
      <c r="F1" s="35"/>
      <c r="G1" s="35"/>
      <c r="H1" s="35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154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0" priority="1">
      <formula>LEFT($A4,4)="2019"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topLeftCell="A25" workbookViewId="0">
      <selection activeCell="H29" sqref="H29:H36"/>
    </sheetView>
  </sheetViews>
  <sheetFormatPr defaultRowHeight="17"/>
  <cols>
    <col min="1" max="1" width="10.4140625" bestFit="1" customWidth="1"/>
    <col min="2" max="2" width="12.33203125" bestFit="1" customWidth="1"/>
    <col min="3" max="3" width="10.75" bestFit="1" customWidth="1"/>
    <col min="6" max="6" width="14.08203125" bestFit="1" customWidth="1"/>
    <col min="7" max="7" width="10.75" bestFit="1" customWidth="1"/>
    <col min="8" max="8" width="11.582031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118</v>
      </c>
      <c r="B3" s="10" t="s">
        <v>119</v>
      </c>
      <c r="C3" s="9">
        <v>44901</v>
      </c>
      <c r="D3" s="2" t="str">
        <f>IF(WEEKDAY(C3,2)&lt;=5,"평일","주말")</f>
        <v>평일</v>
      </c>
      <c r="F3" s="10" t="s">
        <v>132</v>
      </c>
      <c r="G3" s="11">
        <v>85</v>
      </c>
      <c r="H3" s="11">
        <v>90</v>
      </c>
      <c r="I3" s="2" t="str">
        <f>HLOOKUP(AVERAGE(G3:H3),$G$12:$K$14,3)</f>
        <v>B</v>
      </c>
    </row>
    <row r="4" spans="1:11">
      <c r="A4" s="10" t="s">
        <v>120</v>
      </c>
      <c r="B4" s="10" t="s">
        <v>121</v>
      </c>
      <c r="C4" s="9">
        <v>45060</v>
      </c>
      <c r="D4" s="2" t="str">
        <f t="shared" ref="D4:D8" si="0">IF(WEEKDAY(C4,2)&lt;=5,"평일","주말")</f>
        <v>주말</v>
      </c>
      <c r="F4" s="10" t="s">
        <v>133</v>
      </c>
      <c r="G4" s="11">
        <v>65</v>
      </c>
      <c r="H4" s="11">
        <v>70</v>
      </c>
      <c r="I4" s="2" t="str">
        <f t="shared" ref="I4:I8" si="1">HLOOKUP(AVERAGE(G4:H4),$G$12:$K$14,3)</f>
        <v>D</v>
      </c>
    </row>
    <row r="5" spans="1:11">
      <c r="A5" s="10" t="s">
        <v>122</v>
      </c>
      <c r="B5" s="10" t="s">
        <v>123</v>
      </c>
      <c r="C5" s="9">
        <v>44830</v>
      </c>
      <c r="D5" s="2" t="str">
        <f t="shared" si="0"/>
        <v>평일</v>
      </c>
      <c r="F5" s="10" t="s">
        <v>134</v>
      </c>
      <c r="G5" s="11">
        <v>70</v>
      </c>
      <c r="H5" s="11">
        <v>95</v>
      </c>
      <c r="I5" s="2" t="str">
        <f t="shared" si="1"/>
        <v>B</v>
      </c>
    </row>
    <row r="6" spans="1:11">
      <c r="A6" s="10" t="s">
        <v>124</v>
      </c>
      <c r="B6" s="10" t="s">
        <v>125</v>
      </c>
      <c r="C6" s="9">
        <v>44994</v>
      </c>
      <c r="D6" s="2" t="str">
        <f t="shared" si="0"/>
        <v>평일</v>
      </c>
      <c r="F6" s="10" t="s">
        <v>135</v>
      </c>
      <c r="G6" s="11">
        <v>90</v>
      </c>
      <c r="H6" s="11">
        <v>75</v>
      </c>
      <c r="I6" s="2" t="str">
        <f t="shared" si="1"/>
        <v>B</v>
      </c>
    </row>
    <row r="7" spans="1:11">
      <c r="A7" s="10" t="s">
        <v>126</v>
      </c>
      <c r="B7" s="10" t="s">
        <v>127</v>
      </c>
      <c r="C7" s="9">
        <v>45080</v>
      </c>
      <c r="D7" s="2" t="str">
        <f t="shared" si="0"/>
        <v>주말</v>
      </c>
      <c r="F7" s="10" t="s">
        <v>136</v>
      </c>
      <c r="G7" s="11">
        <v>60</v>
      </c>
      <c r="H7" s="11">
        <v>75</v>
      </c>
      <c r="I7" s="2" t="str">
        <f t="shared" si="1"/>
        <v>D</v>
      </c>
    </row>
    <row r="8" spans="1:11">
      <c r="A8" s="10" t="s">
        <v>128</v>
      </c>
      <c r="B8" s="10" t="s">
        <v>129</v>
      </c>
      <c r="C8" s="9">
        <v>45058</v>
      </c>
      <c r="D8" s="2" t="str">
        <f t="shared" si="0"/>
        <v>평일</v>
      </c>
      <c r="F8" s="10" t="s">
        <v>137</v>
      </c>
      <c r="G8" s="11">
        <v>95</v>
      </c>
      <c r="H8" s="11">
        <v>85</v>
      </c>
      <c r="I8" s="2" t="str">
        <f t="shared" si="1"/>
        <v>A</v>
      </c>
    </row>
    <row r="9" spans="1:11">
      <c r="A9" s="10" t="s">
        <v>130</v>
      </c>
      <c r="B9" s="10" t="s">
        <v>131</v>
      </c>
      <c r="C9" s="9">
        <v>44821</v>
      </c>
      <c r="D9" s="2" t="str">
        <f>IF(WEEKDAY(C9,2)&lt;=5,"평일","주말")</f>
        <v>주말</v>
      </c>
      <c r="F9" s="10" t="s">
        <v>138</v>
      </c>
      <c r="G9" s="11">
        <v>70</v>
      </c>
      <c r="H9" s="11">
        <v>85</v>
      </c>
      <c r="I9" s="2" t="str">
        <f>HLOOKUP(AVERAGE(G9:H9),$G$12:$K$14,3)</f>
        <v>C</v>
      </c>
    </row>
    <row r="11" spans="1:11">
      <c r="F11" t="s">
        <v>56</v>
      </c>
    </row>
    <row r="12" spans="1:11">
      <c r="A12" t="s">
        <v>63</v>
      </c>
      <c r="F12" s="32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32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139</v>
      </c>
      <c r="B14" s="10" t="s">
        <v>140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141</v>
      </c>
      <c r="B15" s="10" t="s">
        <v>142</v>
      </c>
      <c r="C15" s="9">
        <v>38048</v>
      </c>
      <c r="D15" s="10">
        <v>4.0199999999999996</v>
      </c>
    </row>
    <row r="16" spans="1:11">
      <c r="A16" s="10" t="s">
        <v>141</v>
      </c>
      <c r="B16" s="10" t="s">
        <v>143</v>
      </c>
      <c r="C16" s="9">
        <v>38221</v>
      </c>
      <c r="D16" s="10">
        <v>3.67</v>
      </c>
    </row>
    <row r="17" spans="1:8">
      <c r="A17" s="10" t="s">
        <v>139</v>
      </c>
      <c r="B17" s="10" t="s">
        <v>144</v>
      </c>
      <c r="C17" s="9">
        <v>37279</v>
      </c>
      <c r="D17" s="10">
        <v>3.89</v>
      </c>
    </row>
    <row r="18" spans="1:8">
      <c r="A18" s="10" t="s">
        <v>145</v>
      </c>
      <c r="B18" s="10" t="s">
        <v>146</v>
      </c>
      <c r="C18" s="9">
        <v>38484</v>
      </c>
      <c r="D18" s="10">
        <v>3.12</v>
      </c>
    </row>
    <row r="19" spans="1:8">
      <c r="A19" s="10" t="s">
        <v>145</v>
      </c>
      <c r="B19" s="10" t="s">
        <v>147</v>
      </c>
      <c r="C19" s="9">
        <v>38903</v>
      </c>
      <c r="D19" s="10">
        <v>3.91</v>
      </c>
    </row>
    <row r="20" spans="1:8">
      <c r="A20" s="10" t="s">
        <v>139</v>
      </c>
      <c r="B20" s="10" t="s">
        <v>148</v>
      </c>
      <c r="C20" s="9">
        <v>38651</v>
      </c>
      <c r="D20" s="10">
        <v>4.1500000000000004</v>
      </c>
    </row>
    <row r="21" spans="1:8">
      <c r="A21" s="10" t="s">
        <v>141</v>
      </c>
      <c r="B21" s="10" t="s">
        <v>149</v>
      </c>
      <c r="C21" s="9">
        <v>37799</v>
      </c>
      <c r="D21" s="10">
        <v>3.52</v>
      </c>
    </row>
    <row r="23" spans="1:8">
      <c r="A23" s="1" t="s">
        <v>155</v>
      </c>
      <c r="B23" s="1"/>
      <c r="C23" s="1"/>
      <c r="D23" s="1"/>
    </row>
    <row r="24" spans="1:8">
      <c r="A24" s="2" t="s">
        <v>184</v>
      </c>
      <c r="B24" s="36" t="s">
        <v>67</v>
      </c>
      <c r="C24" s="37"/>
      <c r="D24" s="2">
        <f>ROUND(DAVERAGE(A13:D21,4,A24:A25),2)</f>
        <v>3.74</v>
      </c>
    </row>
    <row r="25" spans="1:8">
      <c r="A25" s="2" t="s">
        <v>141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150</v>
      </c>
      <c r="B28" s="10" t="s">
        <v>151</v>
      </c>
      <c r="C28" s="10" t="s">
        <v>152</v>
      </c>
      <c r="D28" s="10" t="s">
        <v>153</v>
      </c>
      <c r="F28" s="2" t="s">
        <v>64</v>
      </c>
      <c r="G28" s="2" t="s">
        <v>71</v>
      </c>
      <c r="H28" s="3" t="s">
        <v>72</v>
      </c>
    </row>
    <row r="29" spans="1:8">
      <c r="A29" s="10" t="s">
        <v>140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PROPER(LEFT(F29,3))&amp;YEAR(G29)</f>
        <v>Hea2021</v>
      </c>
    </row>
    <row r="30" spans="1:8">
      <c r="A30" s="10" t="s">
        <v>142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PROPER(LEFT(F30,3))&amp;YEAR(G30)</f>
        <v>Hea2023</v>
      </c>
    </row>
    <row r="31" spans="1:8">
      <c r="A31" s="10" t="s">
        <v>143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144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146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147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148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38" t="s">
        <v>69</v>
      </c>
      <c r="B37" s="38"/>
      <c r="C37" s="38"/>
      <c r="D37" s="2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E6" sqref="E6"/>
    </sheetView>
  </sheetViews>
  <sheetFormatPr defaultRowHeight="17" outlineLevelRow="3"/>
  <cols>
    <col min="1" max="6" width="10.58203125" customWidth="1"/>
  </cols>
  <sheetData>
    <row r="1" spans="1:6" ht="21">
      <c r="A1" s="35" t="s">
        <v>77</v>
      </c>
      <c r="B1" s="35"/>
      <c r="C1" s="35"/>
      <c r="D1" s="35"/>
      <c r="E1" s="35"/>
      <c r="F1" s="35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24" t="s">
        <v>189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24" t="s">
        <v>187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25" t="s">
        <v>190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25" t="s">
        <v>185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27" t="s">
        <v>191</v>
      </c>
      <c r="B17" s="1"/>
      <c r="C17" s="26">
        <f>SUBTOTAL(1,C14:C16)</f>
        <v>90</v>
      </c>
      <c r="D17" s="26">
        <f>SUBTOTAL(1,D14:D16)</f>
        <v>68.333333333333329</v>
      </c>
      <c r="E17" s="26">
        <f>SUBTOTAL(1,E14:E16)</f>
        <v>78.333333333333329</v>
      </c>
      <c r="F17" s="26"/>
    </row>
    <row r="18" spans="1:6" outlineLevel="1">
      <c r="A18" s="27" t="s">
        <v>186</v>
      </c>
      <c r="B18" s="1"/>
      <c r="C18" s="26"/>
      <c r="D18" s="26"/>
      <c r="E18" s="26"/>
      <c r="F18" s="26">
        <f>SUBTOTAL(4,F14:F16)</f>
        <v>265</v>
      </c>
    </row>
    <row r="19" spans="1:6">
      <c r="A19" s="27" t="s">
        <v>192</v>
      </c>
      <c r="B19" s="1"/>
      <c r="C19" s="26">
        <f>SUBTOTAL(1,C4:C16)</f>
        <v>89.444444444444443</v>
      </c>
      <c r="D19" s="26">
        <f>SUBTOTAL(1,D4:D16)</f>
        <v>73.333333333333329</v>
      </c>
      <c r="E19" s="26">
        <f>SUBTOTAL(1,E4:E16)</f>
        <v>78.333333333333329</v>
      </c>
      <c r="F19" s="26"/>
    </row>
    <row r="20" spans="1:6">
      <c r="A20" s="27" t="s">
        <v>188</v>
      </c>
      <c r="B20" s="1"/>
      <c r="C20" s="26"/>
      <c r="D20" s="26"/>
      <c r="E20" s="26"/>
      <c r="F20" s="26">
        <f>SUBTOTAL(4,F4:F16)</f>
        <v>270</v>
      </c>
    </row>
  </sheetData>
  <sortState xmlns:xlrd2="http://schemas.microsoft.com/office/spreadsheetml/2017/richdata2" ref="A4:F2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F4" sqref="F4:I8"/>
    </sheetView>
  </sheetViews>
  <sheetFormatPr defaultRowHeight="17"/>
  <cols>
    <col min="1" max="1" width="13.08203125" customWidth="1"/>
    <col min="2" max="4" width="9.58203125" customWidth="1"/>
    <col min="6" max="6" width="13.08203125" customWidth="1"/>
    <col min="7" max="9" width="9.58203125" customWidth="1"/>
  </cols>
  <sheetData>
    <row r="1" spans="1:9" ht="21">
      <c r="A1" s="35" t="s">
        <v>91</v>
      </c>
      <c r="B1" s="35"/>
      <c r="C1" s="35"/>
      <c r="D1" s="35"/>
    </row>
    <row r="3" spans="1:9">
      <c r="A3" t="s">
        <v>115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7">
        <v>31520</v>
      </c>
      <c r="H5" s="7">
        <v>21860</v>
      </c>
      <c r="I5" s="7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96</v>
      </c>
      <c r="G6" s="7">
        <v>25320</v>
      </c>
      <c r="H6" s="7">
        <v>26200</v>
      </c>
      <c r="I6" s="7">
        <v>24000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1</v>
      </c>
      <c r="G7" s="7">
        <v>22500</v>
      </c>
      <c r="H7" s="7">
        <v>32040</v>
      </c>
      <c r="I7" s="7">
        <v>25600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7">
        <v>13440</v>
      </c>
      <c r="H8" s="7">
        <v>26520</v>
      </c>
      <c r="I8" s="7">
        <v>34100</v>
      </c>
    </row>
    <row r="10" spans="1:9">
      <c r="A10" t="s">
        <v>116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117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workbookViewId="0">
      <selection activeCell="J2" sqref="J2"/>
    </sheetView>
  </sheetViews>
  <sheetFormatPr defaultRowHeight="17"/>
  <cols>
    <col min="1" max="1" width="12.58203125" customWidth="1"/>
    <col min="2" max="5" width="9.58203125" customWidth="1"/>
  </cols>
  <sheetData>
    <row r="1" spans="1:5" ht="21">
      <c r="A1" s="35" t="s">
        <v>98</v>
      </c>
      <c r="B1" s="35"/>
      <c r="C1" s="35"/>
      <c r="D1" s="35"/>
      <c r="E1" s="35"/>
    </row>
    <row r="3" spans="1:5">
      <c r="A3" s="28" t="s">
        <v>64</v>
      </c>
      <c r="B3" s="28" t="s">
        <v>48</v>
      </c>
      <c r="C3" s="28" t="s">
        <v>99</v>
      </c>
      <c r="D3" s="28" t="s">
        <v>100</v>
      </c>
      <c r="E3" s="28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/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/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/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/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76200</xdr:colOff>
                    <xdr:row>2</xdr:row>
                    <xdr:rowOff>25400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tabSelected="1" workbookViewId="0">
      <selection activeCell="G5" sqref="G5"/>
    </sheetView>
  </sheetViews>
  <sheetFormatPr defaultRowHeight="17"/>
  <cols>
    <col min="1" max="5" width="14.58203125" customWidth="1"/>
  </cols>
  <sheetData>
    <row r="1" spans="1:5" ht="21">
      <c r="A1" s="35" t="s">
        <v>107</v>
      </c>
      <c r="B1" s="35"/>
      <c r="C1" s="35"/>
      <c r="D1" s="35"/>
      <c r="E1" s="35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</row>
    <row r="4" spans="1:5">
      <c r="A4" s="2" t="s">
        <v>109</v>
      </c>
      <c r="B4" s="8">
        <v>43632</v>
      </c>
      <c r="C4" s="8">
        <v>47664</v>
      </c>
      <c r="D4" s="8">
        <v>47254</v>
      </c>
    </row>
    <row r="5" spans="1:5">
      <c r="A5" s="2" t="s">
        <v>110</v>
      </c>
      <c r="B5" s="8">
        <v>12769</v>
      </c>
      <c r="C5" s="8">
        <v>13182</v>
      </c>
      <c r="D5" s="8">
        <v>14568</v>
      </c>
    </row>
    <row r="6" spans="1:5">
      <c r="A6" s="2" t="s">
        <v>111</v>
      </c>
      <c r="B6" s="8">
        <v>27973</v>
      </c>
      <c r="C6" s="8">
        <v>31570</v>
      </c>
      <c r="D6" s="8">
        <v>33280</v>
      </c>
    </row>
    <row r="7" spans="1:5">
      <c r="A7" s="2" t="s">
        <v>30</v>
      </c>
      <c r="B7" s="8">
        <v>84374</v>
      </c>
      <c r="C7" s="8">
        <v>92353</v>
      </c>
      <c r="D7" s="8">
        <v>95102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2024-11-21T08:01:31Z</dcterms:created>
  <dcterms:modified xsi:type="dcterms:W3CDTF">2026-03-01T05:23:30Z</dcterms:modified>
</cp:coreProperties>
</file>