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6\OneDrive\바탕 화면\길벗컴활2급통합\시험장따라하기\"/>
    </mc:Choice>
  </mc:AlternateContent>
  <xr:revisionPtr revIDLastSave="0" documentId="13_ncr:1_{D5A088D1-A434-4D18-94E0-CE2698546692}" xr6:coauthVersionLast="47" xr6:coauthVersionMax="47" xr10:uidLastSave="{00000000-0000-0000-0000-000000000000}"/>
  <bookViews>
    <workbookView xWindow="-120" yWindow="-120" windowWidth="29040" windowHeight="15720" activeTab="2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 l="1"/>
  <c r="H30" i="4"/>
  <c r="H31" i="4"/>
  <c r="H32" i="4"/>
  <c r="H33" i="4"/>
  <c r="H34" i="4"/>
  <c r="H35" i="4"/>
  <c r="H36" i="4"/>
  <c r="H29" i="4"/>
  <c r="D37" i="4"/>
  <c r="I4" i="4"/>
  <c r="I5" i="4"/>
  <c r="I6" i="4"/>
  <c r="I7" i="4"/>
  <c r="I8" i="4"/>
  <c r="I9" i="4"/>
  <c r="I3" i="4"/>
  <c r="D4" i="4"/>
  <c r="D5" i="4"/>
  <c r="D6" i="4"/>
  <c r="D7" i="4"/>
  <c r="D8" i="4"/>
  <c r="D9" i="4"/>
  <c r="D3" i="4"/>
  <c r="E5" i="7"/>
  <c r="E6" i="7"/>
  <c r="E7" i="7"/>
  <c r="E8" i="7"/>
  <c r="E4" i="7"/>
  <c r="E17" i="5"/>
  <c r="D17" i="5"/>
  <c r="C17" i="5"/>
  <c r="E12" i="5"/>
  <c r="D12" i="5"/>
  <c r="D19" i="5" s="1"/>
  <c r="C12" i="5"/>
  <c r="E7" i="5"/>
  <c r="E19" i="5" s="1"/>
  <c r="D7" i="5"/>
  <c r="C7" i="5"/>
  <c r="C19" i="5" s="1"/>
  <c r="F14" i="5"/>
  <c r="F15" i="5"/>
  <c r="F10" i="5"/>
  <c r="F16" i="5"/>
  <c r="F4" i="5"/>
  <c r="F5" i="5"/>
  <c r="F6" i="5"/>
  <c r="F11" i="5"/>
  <c r="F9" i="5"/>
  <c r="F13" i="5" l="1"/>
  <c r="F18" i="5"/>
  <c r="F8" i="5"/>
  <c r="F20" i="5" s="1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<sst xmlns="http://schemas.openxmlformats.org/spreadsheetml/2006/main" count="260" uniqueCount="194">
  <si>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</si>
  <si>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</si>
  <si>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</si>
  <si>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</si>
  <si>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</si>
  <si>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</si>
  <si>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</si>
  <si>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</si>
  <si>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</si>
  <si>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</si>
  <si>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</si>
  <si>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</si>
  <si>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</si>
  <si>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</si>
  <si>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</si>
  <si>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</si>
  <si>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</si>
  <si>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</si>
  <si>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</si>
  <si>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</si>
  <si>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</si>
  <si>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</si>
  <si>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</si>
  <si>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</si>
  <si>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</si>
  <si>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</si>
  <si>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</si>
  <si>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</si>
  <si>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</si>
  <si>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</si>
  <si>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</si>
  <si>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</si>
  <si>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</si>
  <si>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</si>
  <si>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</si>
  <si>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</si>
  <si>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</si>
  <si>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</si>
  <si>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</si>
  <si>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</si>
  <si>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</si>
  <si>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</si>
  <si>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</si>
  <si>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</si>
  <si>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</si>
  <si>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</si>
  <si>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</si>
  <si>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</si>
  <si>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</si>
  <si>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</si>
  <si>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</si>
  <si>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</si>
  <si>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</si>
  <si>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</si>
  <si>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</si>
  <si>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</si>
  <si>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</si>
  <si>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</si>
  <si>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</si>
  <si>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</si>
  <si>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</si>
  <si>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</si>
  <si>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</si>
  <si>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</si>
  <si>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</si>
  <si>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</si>
  <si>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</si>
  <si>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</si>
  <si>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</si>
  <si>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</si>
  <si>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</si>
  <si>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</si>
  <si>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</si>
  <si>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</si>
  <si>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</si>
  <si>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</si>
  <si>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</si>
  <si>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</si>
  <si>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</si>
  <si>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</si>
  <si>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</si>
  <si>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</si>
  <si>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</si>
  <si>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</si>
  <si>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</si>
  <si>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</si>
  <si>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</si>
  <si>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</si>
  <si>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</si>
  <si>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</si>
  <si>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</si>
  <si>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</si>
  <si>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</si>
  <si>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</si>
  <si>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</si>
  <si>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</si>
  <si>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</si>
  <si>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</si>
  <si>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</si>
  <si>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</si>
  <si>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</si>
  <si>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</si>
  <si>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</si>
  <si>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</si>
  <si>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</si>
  <si>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</si>
  <si>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</si>
  <si>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</si>
  <si>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</si>
  <si>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</si>
  <si>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</si>
  <si>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</si>
  <si>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</si>
  <si>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</si>
  <si>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</si>
  <si>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</si>
  <si>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</si>
  <si>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</si>
  <si>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</si>
  <si>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</si>
  <si>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</si>
  <si>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</si>
  <si>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</si>
  <si>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</si>
  <si>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</si>
  <si>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</si>
  <si>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</si>
  <si>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</si>
  <si>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</si>
  <si>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</si>
  <si>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</si>
  <si>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</si>
  <si>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</si>
  <si>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</si>
  <si>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</si>
  <si>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</si>
  <si>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</si>
  <si>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</si>
  <si>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</si>
  <si>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</si>
  <si>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</si>
  <si>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</si>
  <si>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</si>
  <si>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</si>
  <si>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</si>
  <si>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</si>
  <si>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</si>
  <si>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</si>
  <si>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</si>
  <si>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</si>
  <si>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</si>
  <si>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</si>
  <si>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</si>
  <si>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</si>
  <si>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</si>
  <si>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</si>
  <si>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</si>
  <si>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</si>
  <si>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</si>
  <si>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</si>
  <si>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</si>
  <si>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</si>
  <si>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</si>
  <si>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</si>
  <si>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</si>
  <si>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</si>
  <si>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</si>
  <si>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</si>
  <si>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</si>
  <si>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</si>
  <si>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</si>
  <si>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</si>
  <si>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</si>
  <si>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</si>
  <si>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</si>
  <si>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</si>
  <si>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</si>
  <si>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</si>
  <si>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</si>
  <si>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</si>
  <si>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</si>
  <si>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</si>
  <si>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7/3(3)</t>
    <phoneticPr fontId="1" type="noConversion"/>
  </si>
  <si>
    <t>7/5(2)</t>
    <phoneticPr fontId="1" type="noConversion"/>
  </si>
  <si>
    <t>95~100</t>
    <phoneticPr fontId="1" type="noConversion"/>
  </si>
  <si>
    <t>경영정보 최대</t>
  </si>
  <si>
    <t>유아교육 최대</t>
  </si>
  <si>
    <t>정보통신 최대</t>
  </si>
  <si>
    <t>전체 최대값</t>
  </si>
  <si>
    <t>경영정보 평균</t>
  </si>
  <si>
    <t>유아교육 평균</t>
  </si>
  <si>
    <t>정보통신 평균</t>
  </si>
  <si>
    <t>전체 평균</t>
  </si>
  <si>
    <t>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</si>
</sst>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4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4" fontId="0" fillId="0" borderId="1" xfId="0" applyNumberFormat="1" applyBorder="1" applyAlignment="1">
      <alignment horizontal="right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7-4854-AD4F-124B2C697751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7-4854-AD4F-124B2C6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F17D7910-9892-D7F0-5775-64486438B73B}"/>
            </a:ext>
          </a:extLst>
        </xdr:cNvPr>
        <xdr:cNvSpPr/>
      </xdr:nvSpPr>
      <xdr:spPr>
        <a:xfrm>
          <a:off x="4581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C30" sqref="C30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156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>
      <c r="A4" s="1" t="s">
        <v>162</v>
      </c>
      <c r="B4" s="1" t="s">
        <v>168</v>
      </c>
      <c r="C4" s="1">
        <v>140</v>
      </c>
      <c r="D4" s="1" t="s">
        <v>173</v>
      </c>
      <c r="E4" s="1" t="s">
        <v>178</v>
      </c>
      <c r="F4" s="19">
        <v>0.5</v>
      </c>
    </row>
    <row r="5" spans="1:6">
      <c r="A5" s="1" t="s">
        <v>163</v>
      </c>
      <c r="B5" s="1" t="s">
        <v>169</v>
      </c>
      <c r="C5" s="1">
        <v>150</v>
      </c>
      <c r="D5" s="1" t="s">
        <v>174</v>
      </c>
      <c r="E5" s="1" t="s">
        <v>179</v>
      </c>
      <c r="F5" s="19">
        <v>0.57140000000000002</v>
      </c>
    </row>
    <row r="6" spans="1:6">
      <c r="A6" s="1" t="s">
        <v>164</v>
      </c>
      <c r="B6" s="1" t="s">
        <v>170</v>
      </c>
      <c r="C6" s="1">
        <v>210</v>
      </c>
      <c r="D6" s="1" t="s">
        <v>175</v>
      </c>
      <c r="E6" s="1" t="s">
        <v>180</v>
      </c>
      <c r="F6" s="19">
        <v>0.66669999999999996</v>
      </c>
    </row>
    <row r="7" spans="1:6">
      <c r="A7" s="1" t="s">
        <v>165</v>
      </c>
      <c r="B7" s="1" t="s">
        <v>145</v>
      </c>
      <c r="C7" s="1">
        <v>150</v>
      </c>
      <c r="D7" s="1" t="s">
        <v>176</v>
      </c>
      <c r="E7" s="1" t="s">
        <v>181</v>
      </c>
      <c r="F7" s="19">
        <v>0.375</v>
      </c>
    </row>
    <row r="8" spans="1:6">
      <c r="A8" s="1" t="s">
        <v>166</v>
      </c>
      <c r="B8" s="1" t="s">
        <v>171</v>
      </c>
      <c r="C8" s="1">
        <v>105</v>
      </c>
      <c r="D8" s="1" t="s">
        <v>177</v>
      </c>
      <c r="E8" s="1" t="s">
        <v>182</v>
      </c>
      <c r="F8" s="19">
        <v>0.75</v>
      </c>
    </row>
    <row r="9" spans="1:6">
      <c r="A9" s="1" t="s">
        <v>167</v>
      </c>
      <c r="B9" s="1" t="s">
        <v>172</v>
      </c>
      <c r="C9" s="1">
        <v>120</v>
      </c>
      <c r="D9" s="1" t="s">
        <v>174</v>
      </c>
      <c r="E9" s="1" t="s">
        <v>183</v>
      </c>
      <c r="F9" s="19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C6" sqref="C6"/>
    </sheetView>
  </sheetViews>
  <sheetFormatPr defaultRowHeight="16.5"/>
  <cols>
    <col min="3" max="3" width="15.875" bestFit="1" customWidth="1"/>
  </cols>
  <sheetData>
    <row r="1" spans="1:6" ht="26.1" customHeight="1">
      <c r="A1" s="20" t="s">
        <v>3</v>
      </c>
      <c r="B1" s="20"/>
      <c r="C1" s="20"/>
      <c r="D1" s="20"/>
      <c r="E1" s="20"/>
      <c r="F1" s="20"/>
    </row>
    <row r="2" spans="1:6" ht="17.25" thickBot="1"/>
    <row r="3" spans="1:6">
      <c r="A3" s="24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6" t="s">
        <v>9</v>
      </c>
    </row>
    <row r="4" spans="1:6">
      <c r="A4" s="27" t="s">
        <v>10</v>
      </c>
      <c r="B4" s="15" t="s">
        <v>11</v>
      </c>
      <c r="C4" s="39" t="s">
        <v>184</v>
      </c>
      <c r="D4" s="22">
        <v>45</v>
      </c>
      <c r="E4" s="22">
        <v>2</v>
      </c>
      <c r="F4" s="28">
        <v>90</v>
      </c>
    </row>
    <row r="5" spans="1:6">
      <c r="A5" s="27"/>
      <c r="B5" s="15"/>
      <c r="C5" s="39" t="s">
        <v>12</v>
      </c>
      <c r="D5" s="22">
        <v>40</v>
      </c>
      <c r="E5" s="22">
        <v>2</v>
      </c>
      <c r="F5" s="28"/>
    </row>
    <row r="6" spans="1:6">
      <c r="A6" s="27"/>
      <c r="B6" s="15"/>
      <c r="C6" s="39" t="s">
        <v>13</v>
      </c>
      <c r="D6" s="22">
        <v>40</v>
      </c>
      <c r="E6" s="22">
        <v>2</v>
      </c>
      <c r="F6" s="28"/>
    </row>
    <row r="7" spans="1:6">
      <c r="A7" s="27" t="s">
        <v>14</v>
      </c>
      <c r="B7" s="2" t="s">
        <v>15</v>
      </c>
      <c r="C7" s="23" t="s">
        <v>16</v>
      </c>
      <c r="D7" s="22">
        <v>3</v>
      </c>
      <c r="E7" s="22">
        <v>10</v>
      </c>
      <c r="F7" s="28">
        <v>30</v>
      </c>
    </row>
    <row r="8" spans="1:6">
      <c r="A8" s="27"/>
      <c r="B8" s="2" t="s">
        <v>17</v>
      </c>
      <c r="C8" s="23" t="s">
        <v>18</v>
      </c>
      <c r="D8" s="22">
        <v>10</v>
      </c>
      <c r="E8" s="22">
        <v>5</v>
      </c>
      <c r="F8" s="28"/>
    </row>
    <row r="9" spans="1:6" ht="17.25" thickBot="1">
      <c r="A9" s="29"/>
      <c r="B9" s="30" t="s">
        <v>19</v>
      </c>
      <c r="C9" s="31" t="s">
        <v>20</v>
      </c>
      <c r="D9" s="32">
        <v>2</v>
      </c>
      <c r="E9" s="32">
        <v>35</v>
      </c>
      <c r="F9" s="33"/>
    </row>
  </sheetData>
  <mergeCells count="6">
    <mergeCell ref="A1:F1"/>
    <mergeCell ref="F7:F9"/>
    <mergeCell ref="F4:F6"/>
    <mergeCell ref="B4:B6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tabSelected="1" workbookViewId="0">
      <selection activeCell="M20" sqref="M20"/>
    </sheetView>
  </sheetViews>
  <sheetFormatPr defaultRowHeight="16.5"/>
  <cols>
    <col min="1" max="1" width="11.625" customWidth="1"/>
  </cols>
  <sheetData>
    <row r="1" spans="1:8" ht="20.25">
      <c r="A1" s="14" t="s">
        <v>21</v>
      </c>
      <c r="B1" s="14"/>
      <c r="C1" s="14"/>
      <c r="D1" s="14"/>
      <c r="E1" s="14"/>
      <c r="F1" s="14"/>
      <c r="G1" s="14"/>
      <c r="H1" s="14"/>
    </row>
    <row r="3" spans="1:8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</row>
    <row r="4" spans="1:8">
      <c r="A4" s="2">
        <v>201713056</v>
      </c>
      <c r="B4" s="2" t="s">
        <v>30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31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32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33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34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35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36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37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38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39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40</v>
      </c>
      <c r="C14" s="2" t="s">
        <v>154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41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42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43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44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3:H19">
    <cfRule type="expression" dxfId="2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zoomScale="130" zoomScaleNormal="130" workbookViewId="0">
      <selection activeCell="D25" sqref="D25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45</v>
      </c>
      <c r="F1" t="s">
        <v>50</v>
      </c>
    </row>
    <row r="2" spans="1:11">
      <c r="A2" s="2" t="s">
        <v>46</v>
      </c>
      <c r="B2" s="2" t="s">
        <v>47</v>
      </c>
      <c r="C2" s="2" t="s">
        <v>48</v>
      </c>
      <c r="D2" s="3" t="s">
        <v>49</v>
      </c>
      <c r="F2" s="2" t="s">
        <v>47</v>
      </c>
      <c r="G2" s="2" t="s">
        <v>51</v>
      </c>
      <c r="H2" s="2" t="s">
        <v>52</v>
      </c>
      <c r="I2" s="3" t="s">
        <v>53</v>
      </c>
    </row>
    <row r="3" spans="1:11">
      <c r="A3" s="10" t="s">
        <v>118</v>
      </c>
      <c r="B3" s="10" t="s">
        <v>119</v>
      </c>
      <c r="C3" s="9">
        <v>44901</v>
      </c>
      <c r="D3" s="2" t="str">
        <f>IF( WEEKDAY(C3,2)&lt;=5, "평일","주말")</f>
        <v>평일</v>
      </c>
      <c r="F3" s="10" t="s">
        <v>132</v>
      </c>
      <c r="G3" s="11">
        <v>85</v>
      </c>
      <c r="H3" s="11">
        <v>90</v>
      </c>
      <c r="I3" s="2" t="str">
        <f>HLOOKUP( AVERAGE(G3:H3), $G$12:$K$14, 3, TRUE)</f>
        <v>B</v>
      </c>
    </row>
    <row r="4" spans="1:11">
      <c r="A4" s="10" t="s">
        <v>120</v>
      </c>
      <c r="B4" s="10" t="s">
        <v>121</v>
      </c>
      <c r="C4" s="9">
        <v>45060</v>
      </c>
      <c r="D4" s="2" t="str">
        <f t="shared" ref="D4:D9" si="0">IF( WEEKDAY(C4,2)&lt;=5, "평일","주말")</f>
        <v>주말</v>
      </c>
      <c r="F4" s="10" t="s">
        <v>133</v>
      </c>
      <c r="G4" s="11">
        <v>65</v>
      </c>
      <c r="H4" s="11">
        <v>70</v>
      </c>
      <c r="I4" s="2" t="str">
        <f t="shared" ref="I4:I9" si="1">HLOOKUP( AVERAGE(G4:H4), $G$12:$K$14, 3, TRUE)</f>
        <v>D</v>
      </c>
    </row>
    <row r="5" spans="1:11">
      <c r="A5" s="10" t="s">
        <v>122</v>
      </c>
      <c r="B5" s="10" t="s">
        <v>123</v>
      </c>
      <c r="C5" s="9">
        <v>44830</v>
      </c>
      <c r="D5" s="2" t="str">
        <f t="shared" si="0"/>
        <v>평일</v>
      </c>
      <c r="F5" s="10" t="s">
        <v>134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124</v>
      </c>
      <c r="B6" s="10" t="s">
        <v>125</v>
      </c>
      <c r="C6" s="9">
        <v>44994</v>
      </c>
      <c r="D6" s="2" t="str">
        <f t="shared" si="0"/>
        <v>평일</v>
      </c>
      <c r="F6" s="10" t="s">
        <v>135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126</v>
      </c>
      <c r="B7" s="10" t="s">
        <v>127</v>
      </c>
      <c r="C7" s="9">
        <v>45080</v>
      </c>
      <c r="D7" s="2" t="str">
        <f t="shared" si="0"/>
        <v>주말</v>
      </c>
      <c r="F7" s="10" t="s">
        <v>136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128</v>
      </c>
      <c r="B8" s="10" t="s">
        <v>129</v>
      </c>
      <c r="C8" s="9">
        <v>45058</v>
      </c>
      <c r="D8" s="2" t="str">
        <f t="shared" si="0"/>
        <v>평일</v>
      </c>
      <c r="F8" s="10" t="s">
        <v>137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130</v>
      </c>
      <c r="B9" s="10" t="s">
        <v>131</v>
      </c>
      <c r="C9" s="9">
        <v>44821</v>
      </c>
      <c r="D9" s="2" t="str">
        <f t="shared" si="0"/>
        <v>주말</v>
      </c>
      <c r="F9" s="10" t="s">
        <v>138</v>
      </c>
      <c r="G9" s="11">
        <v>70</v>
      </c>
      <c r="H9" s="11">
        <v>85</v>
      </c>
      <c r="I9" s="2" t="str">
        <f t="shared" si="1"/>
        <v>C</v>
      </c>
    </row>
    <row r="11" spans="1:11">
      <c r="F11" t="s">
        <v>55</v>
      </c>
    </row>
    <row r="12" spans="1:11">
      <c r="A12" t="s">
        <v>62</v>
      </c>
      <c r="F12" s="15" t="s">
        <v>56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63</v>
      </c>
      <c r="B13" s="2" t="s">
        <v>47</v>
      </c>
      <c r="C13" s="2" t="s">
        <v>64</v>
      </c>
      <c r="D13" s="2" t="s">
        <v>65</v>
      </c>
      <c r="F13" s="1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139</v>
      </c>
      <c r="B14" s="10" t="s">
        <v>140</v>
      </c>
      <c r="C14" s="9">
        <v>38645</v>
      </c>
      <c r="D14" s="10">
        <v>3.45</v>
      </c>
      <c r="F14" s="2" t="s">
        <v>53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</row>
    <row r="15" spans="1:11">
      <c r="A15" s="10" t="s">
        <v>141</v>
      </c>
      <c r="B15" s="10" t="s">
        <v>142</v>
      </c>
      <c r="C15" s="9">
        <v>38048</v>
      </c>
      <c r="D15" s="10">
        <v>4.0199999999999996</v>
      </c>
    </row>
    <row r="16" spans="1:11">
      <c r="A16" s="10" t="s">
        <v>141</v>
      </c>
      <c r="B16" s="10" t="s">
        <v>143</v>
      </c>
      <c r="C16" s="9">
        <v>38221</v>
      </c>
      <c r="D16" s="10">
        <v>3.67</v>
      </c>
    </row>
    <row r="17" spans="1:8">
      <c r="A17" s="10" t="s">
        <v>139</v>
      </c>
      <c r="B17" s="10" t="s">
        <v>144</v>
      </c>
      <c r="C17" s="9">
        <v>37279</v>
      </c>
      <c r="D17" s="10">
        <v>3.89</v>
      </c>
    </row>
    <row r="18" spans="1:8">
      <c r="A18" s="10" t="s">
        <v>145</v>
      </c>
      <c r="B18" s="10" t="s">
        <v>146</v>
      </c>
      <c r="C18" s="9">
        <v>38484</v>
      </c>
      <c r="D18" s="10">
        <v>3.12</v>
      </c>
    </row>
    <row r="19" spans="1:8">
      <c r="A19" s="10" t="s">
        <v>145</v>
      </c>
      <c r="B19" s="10" t="s">
        <v>147</v>
      </c>
      <c r="C19" s="9">
        <v>38903</v>
      </c>
      <c r="D19" s="10">
        <v>3.91</v>
      </c>
    </row>
    <row r="20" spans="1:8">
      <c r="A20" s="10" t="s">
        <v>139</v>
      </c>
      <c r="B20" s="10" t="s">
        <v>148</v>
      </c>
      <c r="C20" s="9">
        <v>38651</v>
      </c>
      <c r="D20" s="10">
        <v>4.1500000000000004</v>
      </c>
    </row>
    <row r="21" spans="1:8">
      <c r="A21" s="10" t="s">
        <v>141</v>
      </c>
      <c r="B21" s="10" t="s">
        <v>149</v>
      </c>
      <c r="C21" s="9">
        <v>37799</v>
      </c>
      <c r="D21" s="10">
        <v>3.52</v>
      </c>
    </row>
    <row r="23" spans="1:8">
      <c r="A23" s="1" t="s">
        <v>155</v>
      </c>
      <c r="B23" s="1"/>
      <c r="C23" s="1"/>
      <c r="D23" s="1"/>
    </row>
    <row r="24" spans="1:8">
      <c r="A24" s="2" t="s">
        <v>193</v>
      </c>
      <c r="B24" s="16" t="s">
        <v>66</v>
      </c>
      <c r="C24" s="17"/>
      <c r="D24" s="2">
        <f>ROUND( DAVERAGE( A13:D21, 4, A24:A25 ), 2)</f>
        <v>3.74</v>
      </c>
    </row>
    <row r="25" spans="1:8">
      <c r="A25" s="2" t="s">
        <v>141</v>
      </c>
      <c r="B25" s="1"/>
      <c r="C25" s="1"/>
      <c r="D25" s="1"/>
    </row>
    <row r="27" spans="1:8">
      <c r="A27" t="s">
        <v>67</v>
      </c>
      <c r="F27" t="s">
        <v>69</v>
      </c>
    </row>
    <row r="28" spans="1:8">
      <c r="A28" s="10" t="s">
        <v>150</v>
      </c>
      <c r="B28" s="10" t="s">
        <v>151</v>
      </c>
      <c r="C28" s="10" t="s">
        <v>152</v>
      </c>
      <c r="D28" s="10" t="s">
        <v>153</v>
      </c>
      <c r="F28" s="2" t="s">
        <v>63</v>
      </c>
      <c r="G28" s="2" t="s">
        <v>70</v>
      </c>
      <c r="H28" s="3" t="s">
        <v>71</v>
      </c>
    </row>
    <row r="29" spans="1:8">
      <c r="A29" s="10" t="s">
        <v>140</v>
      </c>
      <c r="B29" s="11">
        <v>77</v>
      </c>
      <c r="C29" s="11">
        <v>75</v>
      </c>
      <c r="D29" s="12">
        <v>88</v>
      </c>
      <c r="F29" s="10" t="s">
        <v>72</v>
      </c>
      <c r="G29" s="9">
        <v>44256</v>
      </c>
      <c r="H29" s="2" t="str">
        <f>PROPER( LEFT(F29,3) ) &amp; YEAR(G29)</f>
        <v>Hea2021</v>
      </c>
    </row>
    <row r="30" spans="1:8">
      <c r="A30" s="10" t="s">
        <v>142</v>
      </c>
      <c r="B30" s="11">
        <v>58</v>
      </c>
      <c r="C30" s="11">
        <v>76</v>
      </c>
      <c r="D30" s="12">
        <v>78</v>
      </c>
      <c r="F30" s="10" t="s">
        <v>72</v>
      </c>
      <c r="G30" s="9">
        <v>44987</v>
      </c>
      <c r="H30" s="2" t="str">
        <f t="shared" ref="H30:H36" si="2">PROPER( LEFT(F30,3) ) &amp; YEAR(G30)</f>
        <v>Hea2023</v>
      </c>
    </row>
    <row r="31" spans="1:8">
      <c r="A31" s="10" t="s">
        <v>143</v>
      </c>
      <c r="B31" s="11">
        <v>68</v>
      </c>
      <c r="C31" s="11">
        <v>70</v>
      </c>
      <c r="D31" s="12">
        <v>80</v>
      </c>
      <c r="F31" s="10" t="s">
        <v>73</v>
      </c>
      <c r="G31" s="9">
        <v>44256</v>
      </c>
      <c r="H31" s="2" t="str">
        <f t="shared" si="2"/>
        <v>Com2021</v>
      </c>
    </row>
    <row r="32" spans="1:8">
      <c r="A32" s="10" t="s">
        <v>144</v>
      </c>
      <c r="B32" s="11">
        <v>53</v>
      </c>
      <c r="C32" s="11">
        <v>69</v>
      </c>
      <c r="D32" s="12">
        <v>94</v>
      </c>
      <c r="F32" s="10" t="s">
        <v>73</v>
      </c>
      <c r="G32" s="9">
        <v>44986</v>
      </c>
      <c r="H32" s="2" t="str">
        <f t="shared" si="2"/>
        <v>Com2023</v>
      </c>
    </row>
    <row r="33" spans="1:8">
      <c r="A33" s="10" t="s">
        <v>146</v>
      </c>
      <c r="B33" s="11">
        <v>73</v>
      </c>
      <c r="C33" s="11">
        <v>75</v>
      </c>
      <c r="D33" s="12">
        <v>91</v>
      </c>
      <c r="F33" s="10" t="s">
        <v>74</v>
      </c>
      <c r="G33" s="9">
        <v>43891</v>
      </c>
      <c r="H33" s="2" t="str">
        <f t="shared" si="2"/>
        <v>Des2020</v>
      </c>
    </row>
    <row r="34" spans="1:8">
      <c r="A34" s="10" t="s">
        <v>147</v>
      </c>
      <c r="B34" s="11">
        <v>55</v>
      </c>
      <c r="C34" s="11">
        <v>67</v>
      </c>
      <c r="D34" s="12">
        <v>88</v>
      </c>
      <c r="F34" s="10" t="s">
        <v>74</v>
      </c>
      <c r="G34" s="9">
        <v>44622</v>
      </c>
      <c r="H34" s="2" t="str">
        <f t="shared" si="2"/>
        <v>Des2022</v>
      </c>
    </row>
    <row r="35" spans="1:8">
      <c r="A35" s="10" t="s">
        <v>148</v>
      </c>
      <c r="B35" s="11">
        <v>95</v>
      </c>
      <c r="C35" s="11">
        <v>89</v>
      </c>
      <c r="D35" s="12">
        <v>79</v>
      </c>
      <c r="F35" s="10" t="s">
        <v>75</v>
      </c>
      <c r="G35" s="9">
        <v>43891</v>
      </c>
      <c r="H35" s="2" t="str">
        <f t="shared" si="2"/>
        <v>Art2020</v>
      </c>
    </row>
    <row r="36" spans="1:8">
      <c r="F36" s="10" t="s">
        <v>75</v>
      </c>
      <c r="G36" s="9">
        <v>44622</v>
      </c>
      <c r="H36" s="2" t="str">
        <f t="shared" si="2"/>
        <v>Art2022</v>
      </c>
    </row>
    <row r="37" spans="1:8">
      <c r="A37" s="18" t="s">
        <v>68</v>
      </c>
      <c r="B37" s="18"/>
      <c r="C37" s="18"/>
      <c r="D37" s="2">
        <f>COUNTIFS( B29:B35, "&gt;=70", C29:C35,"&gt;=70", D29:D35, "&gt;=70" 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F24" sqref="F24"/>
    </sheetView>
  </sheetViews>
  <sheetFormatPr defaultRowHeight="16.5" outlineLevelRow="3"/>
  <cols>
    <col min="1" max="6" width="10.625" customWidth="1"/>
  </cols>
  <sheetData>
    <row r="1" spans="1:6" ht="20.25">
      <c r="A1" s="14" t="s">
        <v>76</v>
      </c>
      <c r="B1" s="14"/>
      <c r="C1" s="14"/>
      <c r="D1" s="14"/>
      <c r="E1" s="14"/>
      <c r="F1" s="14"/>
    </row>
    <row r="3" spans="1:6">
      <c r="A3" s="2" t="s">
        <v>63</v>
      </c>
      <c r="B3" s="2" t="s">
        <v>47</v>
      </c>
      <c r="C3" s="2" t="s">
        <v>10</v>
      </c>
      <c r="D3" s="2" t="s">
        <v>77</v>
      </c>
      <c r="E3" s="2" t="s">
        <v>78</v>
      </c>
      <c r="F3" s="2" t="s">
        <v>29</v>
      </c>
    </row>
    <row r="4" spans="1:6" outlineLevel="3">
      <c r="A4" s="2" t="s">
        <v>85</v>
      </c>
      <c r="B4" s="2" t="s">
        <v>86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85</v>
      </c>
      <c r="B5" s="2" t="s">
        <v>87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85</v>
      </c>
      <c r="B6" s="2" t="s">
        <v>88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4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4" t="s">
        <v>185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79</v>
      </c>
      <c r="B9" s="2" t="s">
        <v>80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79</v>
      </c>
      <c r="B10" s="2" t="s">
        <v>83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79</v>
      </c>
      <c r="B11" s="2" t="s">
        <v>89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4" t="s">
        <v>190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4" t="s">
        <v>186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81</v>
      </c>
      <c r="B14" s="2" t="s">
        <v>82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81</v>
      </c>
      <c r="B15" s="2" t="s">
        <v>54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81</v>
      </c>
      <c r="B16" s="2" t="s">
        <v>84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6" t="s">
        <v>191</v>
      </c>
      <c r="B17" s="21"/>
      <c r="C17" s="35">
        <f>SUBTOTAL(1,C14:C16)</f>
        <v>90</v>
      </c>
      <c r="D17" s="35">
        <f>SUBTOTAL(1,D14:D16)</f>
        <v>68.333333333333329</v>
      </c>
      <c r="E17" s="35">
        <f>SUBTOTAL(1,E14:E16)</f>
        <v>78.333333333333329</v>
      </c>
      <c r="F17" s="35"/>
    </row>
    <row r="18" spans="1:6" outlineLevel="1">
      <c r="A18" s="36" t="s">
        <v>187</v>
      </c>
      <c r="B18" s="21"/>
      <c r="C18" s="35"/>
      <c r="D18" s="35"/>
      <c r="E18" s="35"/>
      <c r="F18" s="35">
        <f>SUBTOTAL(4,F14:F16)</f>
        <v>265</v>
      </c>
    </row>
    <row r="19" spans="1:6">
      <c r="A19" s="36" t="s">
        <v>192</v>
      </c>
      <c r="B19" s="21"/>
      <c r="C19" s="35">
        <f>SUBTOTAL(1,C4:C16)</f>
        <v>89.444444444444443</v>
      </c>
      <c r="D19" s="35">
        <f>SUBTOTAL(1,D4:D16)</f>
        <v>73.333333333333329</v>
      </c>
      <c r="E19" s="35">
        <f>SUBTOTAL(1,E4:E16)</f>
        <v>78.333333333333329</v>
      </c>
      <c r="F19" s="35"/>
    </row>
    <row r="20" spans="1:6">
      <c r="A20" s="36" t="s">
        <v>188</v>
      </c>
      <c r="B20" s="21"/>
      <c r="C20" s="35"/>
      <c r="D20" s="35"/>
      <c r="E20" s="35"/>
      <c r="F20" s="35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I16" sqref="I16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14" t="s">
        <v>90</v>
      </c>
      <c r="B1" s="14"/>
      <c r="C1" s="14"/>
      <c r="D1" s="14"/>
    </row>
    <row r="3" spans="1:9">
      <c r="A3" t="s">
        <v>115</v>
      </c>
      <c r="F3" t="s">
        <v>67</v>
      </c>
    </row>
    <row r="4" spans="1:9">
      <c r="A4" s="2" t="s">
        <v>63</v>
      </c>
      <c r="B4" s="2" t="s">
        <v>91</v>
      </c>
      <c r="C4" s="2" t="s">
        <v>92</v>
      </c>
      <c r="D4" s="2" t="s">
        <v>93</v>
      </c>
      <c r="F4" s="2" t="s">
        <v>63</v>
      </c>
      <c r="G4" s="2" t="s">
        <v>91</v>
      </c>
      <c r="H4" s="2" t="s">
        <v>92</v>
      </c>
      <c r="I4" s="2" t="s">
        <v>93</v>
      </c>
    </row>
    <row r="5" spans="1:9">
      <c r="A5" s="2" t="s">
        <v>94</v>
      </c>
      <c r="B5" s="7">
        <v>10800</v>
      </c>
      <c r="C5" s="7">
        <v>9000</v>
      </c>
      <c r="D5" s="7">
        <v>9140</v>
      </c>
      <c r="F5" s="2" t="s">
        <v>94</v>
      </c>
      <c r="G5" s="37">
        <v>31520</v>
      </c>
      <c r="H5" s="37">
        <v>21860</v>
      </c>
      <c r="I5" s="3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95</v>
      </c>
      <c r="G6" s="37">
        <v>25320</v>
      </c>
      <c r="H6" s="37">
        <v>26200</v>
      </c>
      <c r="I6" s="37">
        <v>24000</v>
      </c>
    </row>
    <row r="7" spans="1:9">
      <c r="A7" s="2" t="s">
        <v>95</v>
      </c>
      <c r="B7" s="7">
        <v>9060</v>
      </c>
      <c r="C7" s="7">
        <v>9160</v>
      </c>
      <c r="D7" s="7">
        <v>9140</v>
      </c>
      <c r="F7" s="2" t="s">
        <v>1</v>
      </c>
      <c r="G7" s="37">
        <v>22500</v>
      </c>
      <c r="H7" s="37">
        <v>32040</v>
      </c>
      <c r="I7" s="37">
        <v>25600</v>
      </c>
    </row>
    <row r="8" spans="1:9">
      <c r="A8" s="2" t="s">
        <v>96</v>
      </c>
      <c r="B8" s="7">
        <v>3780</v>
      </c>
      <c r="C8" s="7">
        <v>3680</v>
      </c>
      <c r="D8" s="7">
        <v>2840</v>
      </c>
      <c r="F8" s="2" t="s">
        <v>96</v>
      </c>
      <c r="G8" s="37">
        <v>13440</v>
      </c>
      <c r="H8" s="37">
        <v>26520</v>
      </c>
      <c r="I8" s="37">
        <v>34100</v>
      </c>
    </row>
    <row r="10" spans="1:9">
      <c r="A10" t="s">
        <v>116</v>
      </c>
    </row>
    <row r="11" spans="1:9">
      <c r="A11" s="2" t="s">
        <v>63</v>
      </c>
      <c r="B11" s="2" t="s">
        <v>91</v>
      </c>
      <c r="C11" s="2" t="s">
        <v>92</v>
      </c>
      <c r="D11" s="2" t="s">
        <v>93</v>
      </c>
    </row>
    <row r="12" spans="1:9">
      <c r="A12" s="2" t="s">
        <v>94</v>
      </c>
      <c r="B12" s="7">
        <v>11360</v>
      </c>
      <c r="C12" s="7">
        <v>5780</v>
      </c>
      <c r="D12" s="7">
        <v>17940</v>
      </c>
    </row>
    <row r="13" spans="1:9">
      <c r="A13" s="2" t="s">
        <v>95</v>
      </c>
      <c r="B13" s="7">
        <v>9560</v>
      </c>
      <c r="C13" s="7">
        <v>13960</v>
      </c>
      <c r="D13" s="7">
        <v>11560</v>
      </c>
    </row>
    <row r="14" spans="1:9">
      <c r="A14" s="2" t="s">
        <v>96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117</v>
      </c>
    </row>
    <row r="18" spans="1:4">
      <c r="A18" s="2" t="s">
        <v>63</v>
      </c>
      <c r="B18" s="2" t="s">
        <v>91</v>
      </c>
      <c r="C18" s="2" t="s">
        <v>92</v>
      </c>
      <c r="D18" s="2" t="s">
        <v>93</v>
      </c>
    </row>
    <row r="19" spans="1:4">
      <c r="A19" s="2" t="s">
        <v>94</v>
      </c>
      <c r="B19" s="7">
        <v>9360</v>
      </c>
      <c r="C19" s="7">
        <v>7080</v>
      </c>
      <c r="D19" s="7">
        <v>9120</v>
      </c>
    </row>
    <row r="20" spans="1:4">
      <c r="A20" s="2" t="s">
        <v>96</v>
      </c>
      <c r="B20" s="7">
        <v>5700</v>
      </c>
      <c r="C20" s="7">
        <v>13700</v>
      </c>
      <c r="D20" s="7">
        <v>11560</v>
      </c>
    </row>
    <row r="21" spans="1:4">
      <c r="A21" s="2" t="s">
        <v>95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I15" sqref="I15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14" t="s">
        <v>97</v>
      </c>
      <c r="B1" s="14"/>
      <c r="C1" s="14"/>
      <c r="D1" s="14"/>
      <c r="E1" s="14"/>
    </row>
    <row r="3" spans="1:5">
      <c r="A3" s="38" t="s">
        <v>63</v>
      </c>
      <c r="B3" s="38" t="s">
        <v>47</v>
      </c>
      <c r="C3" s="38" t="s">
        <v>98</v>
      </c>
      <c r="D3" s="38" t="s">
        <v>99</v>
      </c>
      <c r="E3" s="38" t="s">
        <v>100</v>
      </c>
    </row>
    <row r="4" spans="1:5">
      <c r="A4" s="2" t="s">
        <v>94</v>
      </c>
      <c r="B4" s="2" t="s">
        <v>101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95</v>
      </c>
      <c r="B5" s="2" t="s">
        <v>102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96</v>
      </c>
      <c r="B6" s="2" t="s">
        <v>103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104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105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activeCell="L15" sqref="L15"/>
    </sheetView>
  </sheetViews>
  <sheetFormatPr defaultRowHeight="16.5"/>
  <cols>
    <col min="1" max="5" width="14.625" customWidth="1"/>
  </cols>
  <sheetData>
    <row r="1" spans="1:5" ht="20.25">
      <c r="A1" s="14" t="s">
        <v>106</v>
      </c>
      <c r="B1" s="14"/>
      <c r="C1" s="14"/>
      <c r="D1" s="14"/>
      <c r="E1" s="14"/>
    </row>
    <row r="3" spans="1:5">
      <c r="A3" s="2" t="s">
        <v>107</v>
      </c>
      <c r="B3" s="2" t="s">
        <v>111</v>
      </c>
      <c r="C3" s="2" t="s">
        <v>112</v>
      </c>
      <c r="D3" s="2" t="s">
        <v>113</v>
      </c>
      <c r="E3" s="2" t="s">
        <v>114</v>
      </c>
    </row>
    <row r="4" spans="1:5">
      <c r="A4" s="2" t="s">
        <v>108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109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110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29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종화 이</cp:lastModifiedBy>
  <dcterms:created xsi:type="dcterms:W3CDTF">2024-11-21T08:01:31Z</dcterms:created>
  <dcterms:modified xsi:type="dcterms:W3CDTF">2026-03-08T09:04:09Z</dcterms:modified>
</cp:coreProperties>
</file>