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ou-user\Desktop\"/>
    </mc:Choice>
  </mc:AlternateContent>
  <xr:revisionPtr revIDLastSave="0" documentId="8_{E0D3FBF4-77A9-49F5-8EBC-D365B1404806}" xr6:coauthVersionLast="47" xr6:coauthVersionMax="47" xr10:uidLastSave="{00000000-0000-0000-0000-000000000000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15" i="7"/>
  <c r="F15" i="7"/>
  <c r="D15" i="7"/>
  <c r="G29" i="6"/>
  <c r="D29" i="6"/>
  <c r="G23" i="6"/>
  <c r="D23" i="6"/>
  <c r="G18" i="6"/>
  <c r="D18" i="6"/>
  <c r="G13" i="6"/>
  <c r="D13" i="6"/>
  <c r="G7" i="6"/>
  <c r="G31" i="6" s="1"/>
  <c r="D7" i="6"/>
  <c r="D31" i="6" s="1"/>
  <c r="D30" i="6"/>
  <c r="D24" i="6"/>
  <c r="D19" i="6"/>
  <c r="D14" i="6"/>
  <c r="D8" i="6"/>
  <c r="D32" i="6" s="1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<sst xmlns="http://schemas.openxmlformats.org/spreadsheetml/2006/main" count="535" uniqueCount="336">
  <si>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</si>
  <si>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</si>
  <si>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</si>
  <si>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</si>
  <si>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</si>
  <si>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</si>
  <si>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</si>
  <si>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</si>
  <si>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</si>
  <si>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</si>
  <si>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</si>
  <si>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</si>
  <si>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</si>
  <si>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</si>
  <si>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</si>
  <si>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</si>
  <si>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</si>
  <si>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</si>
  <si>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</si>
  <si>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</si>
  <si>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</si>
  <si>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</si>
  <si>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</si>
  <si>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</si>
  <si>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</si>
  <si>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</si>
  <si>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</si>
  <si>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</si>
  <si>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</si>
  <si>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</si>
  <si>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</si>
  <si>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</si>
  <si>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</si>
  <si>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</si>
  <si>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</si>
  <si>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</si>
  <si>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</si>
  <si>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</si>
  <si>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</si>
  <si>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</si>
  <si>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</si>
  <si>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</si>
  <si>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</si>
  <si>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</si>
  <si>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</si>
  <si>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</si>
  <si>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</si>
  <si>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</si>
  <si>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</si>
  <si>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</si>
  <si>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</si>
  <si>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</si>
  <si>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</si>
  <si>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</si>
  <si>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</si>
  <si>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</si>
  <si>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</si>
  <si>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</si>
  <si>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</si>
  <si>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</si>
  <si>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</si>
  <si>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</si>
  <si>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</si>
  <si>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</si>
  <si>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</si>
  <si>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</si>
  <si>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</si>
  <si>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</si>
  <si>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</si>
  <si>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</si>
  <si>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</si>
  <si>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</si>
  <si>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</si>
  <si>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</si>
  <si>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</si>
  <si>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</si>
  <si>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</si>
  <si>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</si>
  <si>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</si>
  <si>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</si>
  <si>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</si>
  <si>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</si>
  <si>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</si>
  <si>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</si>
  <si>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</si>
  <si>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</si>
  <si>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</si>
  <si>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</si>
  <si>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</si>
  <si>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</si>
  <si>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</si>
  <si>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</si>
  <si>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</si>
  <si>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</si>
  <si>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</si>
  <si>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</si>
  <si>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</si>
  <si>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</si>
  <si>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</si>
  <si>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</si>
  <si>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</si>
  <si>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</si>
  <si>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</si>
  <si>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</si>
  <si>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</si>
  <si>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</si>
  <si>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</si>
  <si>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</si>
  <si>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</si>
  <si>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</si>
  <si>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</si>
  <si>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</si>
  <si>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</si>
  <si>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</si>
  <si>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</si>
  <si>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</si>
  <si>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</si>
  <si>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</si>
  <si>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</si>
  <si>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</si>
  <si>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</si>
  <si>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</si>
  <si>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</si>
  <si>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</si>
  <si>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</si>
  <si>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</si>
  <si>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</si>
  <si>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</si>
  <si>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</si>
  <si>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</si>
  <si>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</si>
  <si>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</si>
  <si>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</si>
  <si>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</si>
  <si>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</si>
  <si>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</si>
  <si>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</si>
  <si>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</si>
  <si>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</si>
  <si>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</si>
  <si>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</si>
  <si>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</si>
  <si>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</si>
  <si>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</si>
  <si>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</si>
  <si>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</si>
  <si>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</si>
  <si>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</si>
  <si>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</si>
  <si>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</si>
  <si>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</si>
  <si>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</si>
  <si>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</si>
  <si>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</si>
  <si>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</si>
  <si>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</si>
  <si>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</si>
  <si>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</si>
  <si>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</si>
  <si>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</si>
  <si>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</si>
  <si>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</si>
  <si>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</si>
  <si>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</si>
  <si>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</si>
  <si>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</si>
  <si>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</si>
  <si>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</si>
  <si>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</si>
  <si>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</si>
  <si>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</si>
  <si>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</si>
  <si>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</si>
  <si>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</si>
  <si>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</si>
  <si>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</si>
  <si>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</si>
  <si>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</si>
  <si>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</si>
  <si>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</si>
  <si>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</si>
  <si>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</si>
  <si>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</si>
  <si>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</si>
  <si>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</si>
  <si>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</si>
  <si>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</si>
  <si>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</si>
  <si>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</si>
  <si>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</si>
  <si>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</si>
  <si>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</si>
  <si>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</si>
  <si>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</si>
  <si>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</si>
  <si>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</si>
  <si>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</si>
  <si>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</si>
  <si>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</si>
  <si>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</si>
  <si>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</si>
  <si>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</si>
  <si>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</si>
  <si>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</si>
  <si>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</si>
  <si>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</si>
  <si>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</si>
  <si>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</si>
  <si>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</si>
  <si>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</si>
  <si>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</si>
  <si>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</si>
  <si>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</si>
  <si>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</si>
  <si>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</si>
  <si>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</si>
  <si>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</si>
  <si>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</si>
  <si>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</si>
  <si>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</si>
  <si>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</si>
  <si>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</si>
  <si>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</si>
  <si>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</si>
  <si>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</si>
  <si>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</si>
  <si>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</si>
  <si>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</si>
  <si>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</si>
  <si>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</si>
  <si>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</si>
  <si>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</si>
  <si>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</si>
  <si>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</si>
  <si>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</si>
  <si>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</si>
  <si>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</si>
  <si>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</si>
  <si>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</si>
  <si>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</si>
  <si>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</si>
  <si>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</si>
  <si>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</si>
  <si>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</si>
  <si>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</si>
  <si>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</si>
  <si>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</si>
  <si>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</si>
  <si>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</si>
  <si>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</si>
  <si>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</si>
  <si>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</si>
  <si>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</si>
  <si>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</si>
  <si>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</si>
  <si>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</si>
  <si>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</si>
  <si>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</si>
  <si>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</si>
  <si>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</si>
  <si>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</si>
  <si>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</si>
  <si>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</si>
  <si>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</si>
  <si>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</si>
  <si>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</si>
  <si>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</si>
  <si>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</si>
  <si>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</si>
  <si>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</si>
  <si>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</si>
  <si>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</si>
  <si>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</si>
  <si>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</si>
  <si>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</si>
  <si>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</si>
  <si>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</si>
  <si>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</si>
  <si>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</si>
  <si>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</si>
  <si>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</si>
  <si>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</si>
  <si>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</si>
  <si>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</si>
  <si>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</si>
  <si>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</si>
  <si>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</si>
  <si>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</si>
  <si>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</si>
  <si>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</si>
  <si>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</si>
  <si>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</si>
  <si>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</si>
  <si>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</si>
  <si>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</si>
  <si>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</si>
  <si>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</si>
  <si>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</si>
  <si>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</si>
  <si>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</si>
  <si>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</si>
  <si>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</si>
  <si>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</si>
  <si>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</si>
  <si>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</si>
  <si>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</si>
  <si>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</si>
  <si>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</si>
  <si>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 수, 금</t>
    <phoneticPr fontId="1" type="noConversion"/>
  </si>
  <si>
    <t>화, 목, 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</si>
  <si>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</si>
  <si>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</si>
  <si>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</si>
  <si>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</si>
  <si>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</si>
  <si>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</si>
  <si>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</si>
  <si>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</si>
  <si>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</si>
  <si>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</si>
  <si>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</si>
  <si>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</si>
  <si>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</si>
  <si>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</si>
  <si>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</si>
  <si>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</si>
  <si>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</si>
  <si>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</si>
  <si>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</si>
  <si>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</si>
  <si>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</si>
  <si>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</si>
  <si>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</si>
  <si>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영어</t>
    <phoneticPr fontId="1" type="noConversion"/>
  </si>
  <si>
    <t>수학</t>
    <phoneticPr fontId="1" type="noConversion"/>
  </si>
  <si>
    <t>&gt;=90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</si>
</sst>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#&quot;만원&quot;"/>
    <numFmt numFmtId="180" formatCode="#,##0_);[Red]\(#,##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80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3">
    <dxf>
      <font>
        <b/>
        <i val="0"/>
        <color theme="4"/>
      </font>
    </dxf>
    <dxf>
      <numFmt numFmtId="180" formatCode="#,##0_);[Red]\(#,##0\)"/>
    </dxf>
    <dxf>
      <numFmt numFmtId="178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" panose="02030600000101010101" pitchFamily="18" charset="-127"/>
                <a:ea typeface="궁서" panose="02030600000101010101" pitchFamily="18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2E-42A4-A2DE-F9410702CB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336896"/>
        <c:axId val="908340224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9083402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8336896"/>
        <c:crosses val="max"/>
        <c:crossBetween val="between"/>
        <c:majorUnit val="1000000000"/>
      </c:valAx>
      <c:catAx>
        <c:axId val="90833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83402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</xdr:row>
          <xdr:rowOff>200025</xdr:rowOff>
        </xdr:from>
        <xdr:to>
          <xdr:col>9</xdr:col>
          <xdr:colOff>9525</xdr:colOff>
          <xdr:row>5</xdr:row>
          <xdr:rowOff>28575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676275</xdr:colOff>
      <xdr:row>6</xdr:row>
      <xdr:rowOff>9525</xdr:rowOff>
    </xdr:from>
    <xdr:to>
      <xdr:col>9</xdr:col>
      <xdr:colOff>28575</xdr:colOff>
      <xdr:row>8</xdr:row>
      <xdr:rowOff>190500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AC712BD1-AC53-4462-A84F-31024C7DB3BA}"/>
            </a:ext>
          </a:extLst>
        </xdr:cNvPr>
        <xdr:cNvSpPr/>
      </xdr:nvSpPr>
      <xdr:spPr>
        <a:xfrm>
          <a:off x="5381625" y="1314450"/>
          <a:ext cx="1409700" cy="6000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nou-user" refreshedDate="45870.511701041665" createdVersion="7" refreshedVersion="7" minRefreshableVersion="3" recordCount="12" xr:uid="{2D1EFF2A-4CE0-4D54-BCEB-9ECA26C09F80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 base="1">
        <rangePr groupBy="days" startDate="2023-01-05T00:00:00" endDate="2023-02-25T00:00:00"/>
        <groupItems count="368">
          <s v="&lt;2023-01-05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3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월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84CB9D-2133-48ED-8097-E744800DAEA9}" name="피벗 테이블1" cacheId="4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D24" firstHeaderRow="1" firstDataRow="2" firstDataCol="1" rowPageCount="1" colPageCount="1"/>
  <pivotFields count="9">
    <pivotField showAll="0"/>
    <pivotField axis="axisRow" numFmtId="176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8"/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80"/>
  </dataFields>
  <formats count="2">
    <format dxfId="2">
      <pivotArea collapsedLevelsAreSubtotals="1" fieldPosition="0">
        <references count="2">
          <reference field="2" count="1" selected="0">
            <x v="0"/>
          </reference>
          <reference field="8" count="1">
            <x v="1"/>
          </reference>
        </references>
      </pivotArea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J5" sqref="J5"/>
    </sheetView>
  </sheetViews>
  <sheetFormatPr defaultRowHeight="16.5" x14ac:dyDescent="0.3"/>
  <cols>
    <col min="3" max="3" width="9.375" bestFit="1" customWidth="1"/>
    <col min="4" max="4" width="9.125" bestFit="1" customWidth="1"/>
    <col min="5" max="5" width="14.375" bestFit="1" customWidth="1"/>
    <col min="6" max="6" width="9.375" bestFit="1" customWidth="1"/>
  </cols>
  <sheetData>
    <row r="1" spans="1:6" x14ac:dyDescent="0.3">
      <c r="A1" t="s">
        <v>5</v>
      </c>
    </row>
    <row r="3" spans="1:6" x14ac:dyDescent="0.3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3">
      <c r="A4" s="1" t="s">
        <v>294</v>
      </c>
      <c r="B4" s="1" t="s">
        <v>300</v>
      </c>
      <c r="C4" s="1" t="s">
        <v>302</v>
      </c>
      <c r="D4" s="1" t="s">
        <v>308</v>
      </c>
      <c r="E4" s="1" t="s">
        <v>310</v>
      </c>
      <c r="F4" s="2">
        <v>120000</v>
      </c>
    </row>
    <row r="5" spans="1:6" x14ac:dyDescent="0.3">
      <c r="A5" s="1" t="s">
        <v>295</v>
      </c>
      <c r="B5" s="14" t="s">
        <v>300</v>
      </c>
      <c r="C5" s="1" t="s">
        <v>303</v>
      </c>
      <c r="D5" s="1" t="s">
        <v>309</v>
      </c>
      <c r="E5" s="1" t="s">
        <v>311</v>
      </c>
      <c r="F5" s="2">
        <v>100000</v>
      </c>
    </row>
    <row r="6" spans="1:6" x14ac:dyDescent="0.3">
      <c r="A6" s="1" t="s">
        <v>296</v>
      </c>
      <c r="B6" s="1" t="s">
        <v>301</v>
      </c>
      <c r="C6" s="1" t="s">
        <v>304</v>
      </c>
      <c r="D6" s="14" t="s">
        <v>309</v>
      </c>
      <c r="E6" s="1" t="s">
        <v>312</v>
      </c>
      <c r="F6" s="2">
        <v>90000</v>
      </c>
    </row>
    <row r="7" spans="1:6" x14ac:dyDescent="0.3">
      <c r="A7" s="1" t="s">
        <v>297</v>
      </c>
      <c r="B7" s="14" t="s">
        <v>301</v>
      </c>
      <c r="C7" s="1" t="s">
        <v>305</v>
      </c>
      <c r="D7" s="14" t="s">
        <v>308</v>
      </c>
      <c r="E7" s="1" t="s">
        <v>313</v>
      </c>
      <c r="F7" s="2">
        <v>120000</v>
      </c>
    </row>
    <row r="8" spans="1:6" x14ac:dyDescent="0.3">
      <c r="A8" s="1" t="s">
        <v>298</v>
      </c>
      <c r="B8" s="14" t="s">
        <v>301</v>
      </c>
      <c r="C8" s="1" t="s">
        <v>306</v>
      </c>
      <c r="D8" s="14" t="s">
        <v>309</v>
      </c>
      <c r="E8" s="1" t="s">
        <v>314</v>
      </c>
      <c r="F8" s="2">
        <v>120000</v>
      </c>
    </row>
    <row r="9" spans="1:6" x14ac:dyDescent="0.3">
      <c r="A9" s="1" t="s">
        <v>299</v>
      </c>
      <c r="B9" s="14" t="s">
        <v>300</v>
      </c>
      <c r="C9" s="1" t="s">
        <v>307</v>
      </c>
      <c r="D9" s="14" t="s">
        <v>308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E19" sqref="E19"/>
    </sheetView>
  </sheetViews>
  <sheetFormatPr defaultRowHeight="16.5" x14ac:dyDescent="0.3"/>
  <cols>
    <col min="6" max="6" width="15.125" bestFit="1" customWidth="1"/>
    <col min="8" max="8" width="9.5" bestFit="1" customWidth="1"/>
  </cols>
  <sheetData>
    <row r="1" spans="1:8" ht="20.25" x14ac:dyDescent="0.3">
      <c r="A1" s="19" t="s">
        <v>6</v>
      </c>
      <c r="B1" s="19"/>
      <c r="C1" s="19"/>
      <c r="D1" s="19"/>
      <c r="E1" s="19"/>
      <c r="F1" s="19"/>
      <c r="G1" s="19"/>
      <c r="H1" s="19"/>
    </row>
    <row r="2" spans="1:8" ht="17.25" thickBot="1" x14ac:dyDescent="0.35"/>
    <row r="3" spans="1:8" x14ac:dyDescent="0.3">
      <c r="A3" s="20" t="s">
        <v>7</v>
      </c>
      <c r="B3" s="21" t="s">
        <v>8</v>
      </c>
      <c r="C3" s="21" t="s">
        <v>0</v>
      </c>
      <c r="D3" s="21" t="s">
        <v>9</v>
      </c>
      <c r="E3" s="21" t="s">
        <v>10</v>
      </c>
      <c r="F3" s="21" t="s">
        <v>316</v>
      </c>
      <c r="G3" s="21" t="s">
        <v>11</v>
      </c>
      <c r="H3" s="22" t="s">
        <v>34</v>
      </c>
    </row>
    <row r="4" spans="1:8" x14ac:dyDescent="0.3">
      <c r="A4" s="23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24">
        <v>4600</v>
      </c>
    </row>
    <row r="5" spans="1:8" x14ac:dyDescent="0.3">
      <c r="A5" s="23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24">
        <v>3600</v>
      </c>
    </row>
    <row r="6" spans="1:8" x14ac:dyDescent="0.3">
      <c r="A6" s="23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24">
        <v>2400</v>
      </c>
    </row>
    <row r="7" spans="1:8" x14ac:dyDescent="0.3">
      <c r="A7" s="23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24">
        <v>4800</v>
      </c>
    </row>
    <row r="8" spans="1:8" x14ac:dyDescent="0.3">
      <c r="A8" s="23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24">
        <v>3800</v>
      </c>
    </row>
    <row r="9" spans="1:8" x14ac:dyDescent="0.3">
      <c r="A9" s="23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24">
        <v>2500</v>
      </c>
    </row>
    <row r="10" spans="1:8" x14ac:dyDescent="0.3">
      <c r="A10" s="23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24">
        <v>4400</v>
      </c>
    </row>
    <row r="11" spans="1:8" x14ac:dyDescent="0.3">
      <c r="A11" s="23"/>
      <c r="B11" s="13" t="s">
        <v>32</v>
      </c>
      <c r="C11" s="13" t="s">
        <v>3</v>
      </c>
      <c r="D11" s="13" t="s">
        <v>21</v>
      </c>
      <c r="E11" s="13" t="s">
        <v>26</v>
      </c>
      <c r="F11" s="13" t="s">
        <v>27</v>
      </c>
      <c r="G11" s="13">
        <v>2009</v>
      </c>
      <c r="H11" s="24">
        <v>3600</v>
      </c>
    </row>
    <row r="12" spans="1:8" ht="17.25" thickBot="1" x14ac:dyDescent="0.35">
      <c r="A12" s="25"/>
      <c r="B12" s="26" t="s">
        <v>33</v>
      </c>
      <c r="C12" s="26" t="s">
        <v>3</v>
      </c>
      <c r="D12" s="26" t="s">
        <v>25</v>
      </c>
      <c r="E12" s="26" t="s">
        <v>22</v>
      </c>
      <c r="F12" s="26" t="s">
        <v>19</v>
      </c>
      <c r="G12" s="26">
        <v>2013</v>
      </c>
      <c r="H12" s="27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J9" sqref="J9"/>
    </sheetView>
  </sheetViews>
  <sheetFormatPr defaultRowHeight="16.5" x14ac:dyDescent="0.3"/>
  <cols>
    <col min="2" max="2" width="11" bestFit="1" customWidth="1"/>
    <col min="4" max="4" width="8.625" customWidth="1"/>
    <col min="5" max="5" width="9.125" bestFit="1" customWidth="1"/>
    <col min="6" max="6" width="15" bestFit="1" customWidth="1"/>
  </cols>
  <sheetData>
    <row r="1" spans="1:6" ht="20.25" x14ac:dyDescent="0.3">
      <c r="A1" s="15" t="s">
        <v>35</v>
      </c>
      <c r="B1" s="15"/>
      <c r="C1" s="15"/>
      <c r="D1" s="15"/>
      <c r="E1" s="15"/>
      <c r="F1" s="15"/>
    </row>
    <row r="3" spans="1:6" x14ac:dyDescent="0.3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3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3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3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3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3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3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3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3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3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3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3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3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abSelected="1" workbookViewId="0">
      <selection activeCell="H31" sqref="H31"/>
    </sheetView>
  </sheetViews>
  <sheetFormatPr defaultRowHeight="16.5" x14ac:dyDescent="0.3"/>
  <cols>
    <col min="2" max="2" width="9.75" bestFit="1" customWidth="1"/>
    <col min="6" max="6" width="10.625" bestFit="1" customWidth="1"/>
    <col min="7" max="7" width="3.625" customWidth="1"/>
    <col min="12" max="12" width="14.125" bestFit="1" customWidth="1"/>
    <col min="13" max="13" width="2.625" customWidth="1"/>
    <col min="15" max="15" width="10.875" bestFit="1" customWidth="1"/>
  </cols>
  <sheetData>
    <row r="1" spans="1:15" x14ac:dyDescent="0.3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3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8" t="s">
        <v>82</v>
      </c>
      <c r="O2" s="18"/>
    </row>
    <row r="3" spans="1:15" x14ac:dyDescent="0.3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J3*VLOOKUP(LEFT(H3,1),$N$4:$O$6,2)</f>
        <v>52000000</v>
      </c>
      <c r="N3" s="3" t="s">
        <v>83</v>
      </c>
      <c r="O3" s="3" t="s">
        <v>84</v>
      </c>
    </row>
    <row r="4" spans="1:15" x14ac:dyDescent="0.3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J4*VLOOKUP(LEFT(H4,1),$N$4:$O$6,2)</f>
        <v>64000000</v>
      </c>
      <c r="N4" s="3" t="s">
        <v>85</v>
      </c>
      <c r="O4" s="4">
        <v>800000</v>
      </c>
    </row>
    <row r="5" spans="1:15" x14ac:dyDescent="0.3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3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48800000</v>
      </c>
      <c r="N6" s="3" t="s">
        <v>87</v>
      </c>
      <c r="O6" s="4">
        <v>1200000</v>
      </c>
    </row>
    <row r="7" spans="1:15" x14ac:dyDescent="0.3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65600000</v>
      </c>
    </row>
    <row r="8" spans="1:15" x14ac:dyDescent="0.3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59200000</v>
      </c>
    </row>
    <row r="9" spans="1:15" x14ac:dyDescent="0.3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3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3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3">
      <c r="A13" s="3" t="s">
        <v>289</v>
      </c>
      <c r="B13" s="3" t="s">
        <v>333</v>
      </c>
      <c r="C13" s="3" t="s">
        <v>334</v>
      </c>
      <c r="D13" s="17" t="s">
        <v>68</v>
      </c>
      <c r="E13" s="17"/>
      <c r="F13" s="17"/>
      <c r="H13" s="5" t="s">
        <v>112</v>
      </c>
      <c r="I13" s="6" t="s">
        <v>113</v>
      </c>
    </row>
    <row r="14" spans="1:15" x14ac:dyDescent="0.3">
      <c r="A14" s="3" t="s">
        <v>300</v>
      </c>
      <c r="B14" s="3" t="s">
        <v>335</v>
      </c>
      <c r="C14" s="3"/>
      <c r="D14" s="16">
        <f>ROUND(DAVERAGE(A2:F11,6,A13:C15),1)</f>
        <v>272.8</v>
      </c>
      <c r="E14" s="16"/>
      <c r="F14" s="16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3">
      <c r="A15" s="3" t="s">
        <v>301</v>
      </c>
      <c r="B15" s="3"/>
      <c r="C15" s="3" t="s">
        <v>335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3">
      <c r="H16" s="3" t="s">
        <v>120</v>
      </c>
      <c r="I16" s="3" t="s">
        <v>121</v>
      </c>
      <c r="J16" s="1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3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13" t="str">
        <f t="shared" si="2"/>
        <v>남</v>
      </c>
      <c r="K17" s="3" t="s">
        <v>118</v>
      </c>
      <c r="L17" s="3" t="s">
        <v>125</v>
      </c>
    </row>
    <row r="18" spans="1:12" x14ac:dyDescent="0.3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13" t="str">
        <f t="shared" si="2"/>
        <v>남</v>
      </c>
      <c r="K18" s="3" t="s">
        <v>118</v>
      </c>
      <c r="L18" s="3" t="s">
        <v>128</v>
      </c>
    </row>
    <row r="19" spans="1:12" x14ac:dyDescent="0.3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IF(AND(C19&gt;=AVERAGE(C19:E19),D19&gt;=AVERAGE(C19:E19),E19&gt;=AVERAGE(C19:E19)),"효자도서","")</f>
        <v/>
      </c>
      <c r="H19" s="3" t="s">
        <v>129</v>
      </c>
      <c r="I19" s="3" t="s">
        <v>130</v>
      </c>
      <c r="J19" s="13" t="str">
        <f t="shared" si="2"/>
        <v>여</v>
      </c>
      <c r="K19" s="3" t="s">
        <v>118</v>
      </c>
      <c r="L19" s="3" t="s">
        <v>131</v>
      </c>
    </row>
    <row r="20" spans="1:12" x14ac:dyDescent="0.3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13" t="str">
        <f t="shared" ref="F20:F26" si="3">IF(AND(C20&gt;=AVERAGE(C20:E20),D20&gt;=AVERAGE(C20:E20),E20&gt;=AVERAGE(C20:E20)),"효자도서","")</f>
        <v/>
      </c>
      <c r="H20" s="3" t="s">
        <v>132</v>
      </c>
      <c r="I20" s="3" t="s">
        <v>133</v>
      </c>
      <c r="J20" s="13" t="str">
        <f t="shared" si="2"/>
        <v>여</v>
      </c>
      <c r="K20" s="3" t="s">
        <v>118</v>
      </c>
      <c r="L20" s="3" t="s">
        <v>134</v>
      </c>
    </row>
    <row r="21" spans="1:12" x14ac:dyDescent="0.3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13" t="str">
        <f t="shared" si="3"/>
        <v/>
      </c>
      <c r="H21" s="3" t="s">
        <v>135</v>
      </c>
      <c r="I21" s="3" t="s">
        <v>136</v>
      </c>
      <c r="J21" s="13" t="str">
        <f t="shared" si="2"/>
        <v>남</v>
      </c>
      <c r="K21" s="3" t="s">
        <v>137</v>
      </c>
      <c r="L21" s="3" t="s">
        <v>138</v>
      </c>
    </row>
    <row r="22" spans="1:12" x14ac:dyDescent="0.3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13" t="str">
        <f t="shared" si="3"/>
        <v/>
      </c>
      <c r="H22" s="3" t="s">
        <v>139</v>
      </c>
      <c r="I22" s="3" t="s">
        <v>140</v>
      </c>
      <c r="J22" s="13" t="str">
        <f t="shared" si="2"/>
        <v>남</v>
      </c>
      <c r="K22" s="3" t="s">
        <v>137</v>
      </c>
      <c r="L22" s="3" t="s">
        <v>141</v>
      </c>
    </row>
    <row r="23" spans="1:12" x14ac:dyDescent="0.3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13" t="str">
        <f t="shared" si="3"/>
        <v/>
      </c>
      <c r="H23" s="3" t="s">
        <v>142</v>
      </c>
      <c r="I23" s="3" t="s">
        <v>143</v>
      </c>
      <c r="J23" s="13" t="str">
        <f t="shared" si="2"/>
        <v>여</v>
      </c>
      <c r="K23" s="3" t="s">
        <v>137</v>
      </c>
      <c r="L23" s="3" t="s">
        <v>144</v>
      </c>
    </row>
    <row r="24" spans="1:12" x14ac:dyDescent="0.3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13" t="str">
        <f t="shared" si="3"/>
        <v/>
      </c>
      <c r="H24" s="3" t="s">
        <v>145</v>
      </c>
      <c r="I24" s="3" t="s">
        <v>146</v>
      </c>
      <c r="J24" s="13" t="str">
        <f t="shared" si="2"/>
        <v>여</v>
      </c>
      <c r="K24" s="3" t="s">
        <v>137</v>
      </c>
      <c r="L24" s="3" t="s">
        <v>147</v>
      </c>
    </row>
    <row r="25" spans="1:12" x14ac:dyDescent="0.3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13" t="str">
        <f t="shared" si="3"/>
        <v/>
      </c>
      <c r="H25" s="3" t="s">
        <v>148</v>
      </c>
      <c r="I25" s="3" t="s">
        <v>149</v>
      </c>
      <c r="J25" s="13" t="str">
        <f t="shared" si="2"/>
        <v>남</v>
      </c>
      <c r="K25" s="3" t="s">
        <v>137</v>
      </c>
      <c r="L25" s="3" t="s">
        <v>150</v>
      </c>
    </row>
    <row r="26" spans="1:12" x14ac:dyDescent="0.3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13" t="str">
        <f t="shared" si="3"/>
        <v/>
      </c>
      <c r="H26" s="3" t="s">
        <v>151</v>
      </c>
      <c r="I26" s="3" t="s">
        <v>152</v>
      </c>
      <c r="J26" s="13" t="str">
        <f t="shared" si="2"/>
        <v>여</v>
      </c>
      <c r="K26" s="3" t="s">
        <v>137</v>
      </c>
      <c r="L26" s="3" t="s">
        <v>153</v>
      </c>
    </row>
    <row r="28" spans="1:12" x14ac:dyDescent="0.3">
      <c r="A28" s="5" t="s">
        <v>154</v>
      </c>
      <c r="B28" s="6" t="s">
        <v>155</v>
      </c>
    </row>
    <row r="29" spans="1:12" x14ac:dyDescent="0.3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7" t="s">
        <v>171</v>
      </c>
      <c r="I29" s="17"/>
    </row>
    <row r="30" spans="1:12" x14ac:dyDescent="0.3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6">
        <f>COUNTIFS(B30:B38,"여",F30:F38,"승진")</f>
        <v>2</v>
      </c>
      <c r="I30" s="16"/>
    </row>
    <row r="31" spans="1:12" x14ac:dyDescent="0.3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3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3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3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3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3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3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3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workbookViewId="0">
      <selection activeCell="E25" sqref="E25"/>
    </sheetView>
  </sheetViews>
  <sheetFormatPr defaultRowHeight="16.5" x14ac:dyDescent="0.3"/>
  <cols>
    <col min="1" max="1" width="17.375" bestFit="1" customWidth="1"/>
    <col min="2" max="2" width="14" bestFit="1" customWidth="1"/>
    <col min="3" max="4" width="13.875" bestFit="1" customWidth="1"/>
    <col min="5" max="5" width="12" bestFit="1" customWidth="1"/>
    <col min="6" max="6" width="9.375" bestFit="1" customWidth="1"/>
    <col min="8" max="8" width="13" bestFit="1" customWidth="1"/>
  </cols>
  <sheetData>
    <row r="1" spans="1:8" ht="20.25" x14ac:dyDescent="0.3">
      <c r="A1" s="15" t="s">
        <v>172</v>
      </c>
      <c r="B1" s="15"/>
      <c r="C1" s="15"/>
      <c r="D1" s="15"/>
      <c r="E1" s="15"/>
      <c r="F1" s="15"/>
      <c r="G1" s="15"/>
      <c r="H1" s="15"/>
    </row>
    <row r="3" spans="1:8" x14ac:dyDescent="0.3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3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3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3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3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3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3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3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3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3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3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3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3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3">
      <c r="A18" s="28" t="s">
        <v>176</v>
      </c>
      <c r="B18" t="s">
        <v>317</v>
      </c>
    </row>
    <row r="20" spans="1:4" x14ac:dyDescent="0.3">
      <c r="A20" s="28" t="s">
        <v>321</v>
      </c>
      <c r="B20" s="28" t="s">
        <v>320</v>
      </c>
    </row>
    <row r="21" spans="1:4" x14ac:dyDescent="0.3">
      <c r="A21" s="28" t="s">
        <v>318</v>
      </c>
      <c r="B21" t="s">
        <v>182</v>
      </c>
      <c r="C21" t="s">
        <v>191</v>
      </c>
      <c r="D21" t="s">
        <v>196</v>
      </c>
    </row>
    <row r="22" spans="1:4" x14ac:dyDescent="0.3">
      <c r="A22" s="29" t="s">
        <v>89</v>
      </c>
      <c r="B22" s="30">
        <v>139545000</v>
      </c>
      <c r="C22" s="30">
        <v>131895000</v>
      </c>
      <c r="D22" s="30">
        <v>113400000</v>
      </c>
    </row>
    <row r="23" spans="1:4" x14ac:dyDescent="0.3">
      <c r="A23" s="29" t="s">
        <v>90</v>
      </c>
      <c r="B23" s="30">
        <v>80190000</v>
      </c>
      <c r="C23" s="30">
        <v>102262500</v>
      </c>
      <c r="D23" s="30">
        <v>108270000</v>
      </c>
    </row>
    <row r="24" spans="1:4" x14ac:dyDescent="0.3">
      <c r="A24" s="29" t="s">
        <v>319</v>
      </c>
      <c r="B24" s="30">
        <v>124706250</v>
      </c>
      <c r="C24" s="30">
        <v>117078750</v>
      </c>
      <c r="D24" s="30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0" workbookViewId="0">
      <selection activeCell="J10" sqref="J10"/>
    </sheetView>
  </sheetViews>
  <sheetFormatPr defaultRowHeight="16.5" outlineLevelRow="3" x14ac:dyDescent="0.3"/>
  <cols>
    <col min="6" max="6" width="14.375" bestFit="1" customWidth="1"/>
    <col min="7" max="7" width="10.625" customWidth="1"/>
  </cols>
  <sheetData>
    <row r="1" spans="1:7" ht="20.25" x14ac:dyDescent="0.3">
      <c r="A1" s="15" t="s">
        <v>200</v>
      </c>
      <c r="B1" s="15"/>
      <c r="C1" s="15"/>
      <c r="D1" s="15"/>
      <c r="E1" s="15"/>
      <c r="F1" s="15"/>
      <c r="G1" s="15"/>
    </row>
    <row r="3" spans="1:7" x14ac:dyDescent="0.3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3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3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3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3">
      <c r="A7" s="31" t="s">
        <v>328</v>
      </c>
      <c r="B7" s="13"/>
      <c r="C7" s="13"/>
      <c r="D7" s="13">
        <f>SUBTOTAL(9,D4:D6)</f>
        <v>104</v>
      </c>
      <c r="E7" s="13"/>
      <c r="F7" s="13"/>
      <c r="G7" s="4">
        <f>SUBTOTAL(9,G4:G6)</f>
        <v>1000000</v>
      </c>
    </row>
    <row r="8" spans="1:7" outlineLevel="1" x14ac:dyDescent="0.3">
      <c r="A8" s="31" t="s">
        <v>322</v>
      </c>
      <c r="B8" s="13"/>
      <c r="C8" s="13"/>
      <c r="D8" s="13">
        <f>SUBTOTAL(4,D4:D6)</f>
        <v>42</v>
      </c>
      <c r="E8" s="13"/>
      <c r="F8" s="13"/>
      <c r="G8" s="4"/>
    </row>
    <row r="9" spans="1:7" outlineLevel="3" x14ac:dyDescent="0.3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3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3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3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3">
      <c r="A13" s="31" t="s">
        <v>329</v>
      </c>
      <c r="B13" s="13"/>
      <c r="C13" s="13"/>
      <c r="D13" s="13">
        <f>SUBTOTAL(9,D9:D12)</f>
        <v>132</v>
      </c>
      <c r="E13" s="13"/>
      <c r="F13" s="13"/>
      <c r="G13" s="4">
        <f>SUBTOTAL(9,G9:G12)</f>
        <v>1220000</v>
      </c>
    </row>
    <row r="14" spans="1:7" outlineLevel="1" x14ac:dyDescent="0.3">
      <c r="A14" s="31" t="s">
        <v>323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3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3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3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3">
      <c r="A18" s="31" t="s">
        <v>330</v>
      </c>
      <c r="B18" s="13"/>
      <c r="C18" s="13"/>
      <c r="D18" s="13">
        <f>SUBTOTAL(9,D15:D17)</f>
        <v>101</v>
      </c>
      <c r="E18" s="13"/>
      <c r="F18" s="13"/>
      <c r="G18" s="4">
        <f>SUBTOTAL(9,G15:G17)</f>
        <v>780000</v>
      </c>
    </row>
    <row r="19" spans="1:7" outlineLevel="1" x14ac:dyDescent="0.3">
      <c r="A19" s="31" t="s">
        <v>324</v>
      </c>
      <c r="B19" s="13"/>
      <c r="C19" s="13"/>
      <c r="D19" s="13">
        <f>SUBTOTAL(4,D15:D17)</f>
        <v>41</v>
      </c>
      <c r="E19" s="13"/>
      <c r="F19" s="13"/>
      <c r="G19" s="4"/>
    </row>
    <row r="20" spans="1:7" outlineLevel="3" x14ac:dyDescent="0.3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3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3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3">
      <c r="A23" s="31" t="s">
        <v>331</v>
      </c>
      <c r="B23" s="13"/>
      <c r="C23" s="13"/>
      <c r="D23" s="13">
        <f>SUBTOTAL(9,D20:D22)</f>
        <v>95</v>
      </c>
      <c r="E23" s="13"/>
      <c r="F23" s="13"/>
      <c r="G23" s="4">
        <f>SUBTOTAL(9,G20:G22)</f>
        <v>800000</v>
      </c>
    </row>
    <row r="24" spans="1:7" outlineLevel="1" x14ac:dyDescent="0.3">
      <c r="A24" s="31" t="s">
        <v>325</v>
      </c>
      <c r="B24" s="13"/>
      <c r="C24" s="13"/>
      <c r="D24" s="13">
        <f>SUBTOTAL(4,D20:D22)</f>
        <v>34</v>
      </c>
      <c r="E24" s="13"/>
      <c r="F24" s="13"/>
      <c r="G24" s="4"/>
    </row>
    <row r="25" spans="1:7" outlineLevel="3" x14ac:dyDescent="0.3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3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3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3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3">
      <c r="A29" s="34" t="s">
        <v>332</v>
      </c>
      <c r="B29" s="32"/>
      <c r="C29" s="32"/>
      <c r="D29" s="32">
        <f>SUBTOTAL(9,D25:D28)</f>
        <v>124</v>
      </c>
      <c r="E29" s="32"/>
      <c r="F29" s="32"/>
      <c r="G29" s="33">
        <f>SUBTOTAL(9,G25:G28)</f>
        <v>1400000</v>
      </c>
    </row>
    <row r="30" spans="1:7" outlineLevel="1" x14ac:dyDescent="0.3">
      <c r="A30" s="34" t="s">
        <v>326</v>
      </c>
      <c r="B30" s="32"/>
      <c r="C30" s="32"/>
      <c r="D30" s="32">
        <f>SUBTOTAL(4,D25:D28)</f>
        <v>34</v>
      </c>
      <c r="E30" s="32"/>
      <c r="F30" s="32"/>
      <c r="G30" s="33"/>
    </row>
    <row r="31" spans="1:7" x14ac:dyDescent="0.3">
      <c r="A31" s="34" t="s">
        <v>319</v>
      </c>
      <c r="B31" s="32"/>
      <c r="C31" s="32"/>
      <c r="D31" s="32">
        <f>SUBTOTAL(9,D4:D28)</f>
        <v>556</v>
      </c>
      <c r="E31" s="32"/>
      <c r="F31" s="32"/>
      <c r="G31" s="33">
        <f>SUBTOTAL(9,G4:G28)</f>
        <v>5200000</v>
      </c>
    </row>
    <row r="32" spans="1:7" x14ac:dyDescent="0.3">
      <c r="A32" s="34" t="s">
        <v>327</v>
      </c>
      <c r="B32" s="32"/>
      <c r="C32" s="32"/>
      <c r="D32" s="32">
        <f>SUBTOTAL(4,D4:D28)</f>
        <v>45</v>
      </c>
      <c r="E32" s="32"/>
      <c r="F32" s="32"/>
      <c r="G32" s="33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1"/>
  <dimension ref="A1:F15"/>
  <sheetViews>
    <sheetView workbookViewId="0">
      <selection activeCell="H14" sqref="H14"/>
    </sheetView>
  </sheetViews>
  <sheetFormatPr defaultRowHeight="16.5" x14ac:dyDescent="0.3"/>
  <cols>
    <col min="2" max="2" width="13" bestFit="1" customWidth="1"/>
    <col min="4" max="4" width="10.875" bestFit="1" customWidth="1"/>
    <col min="6" max="6" width="10.875" bestFit="1" customWidth="1"/>
  </cols>
  <sheetData>
    <row r="1" spans="1:6" ht="20.25" x14ac:dyDescent="0.3">
      <c r="A1" s="15" t="s">
        <v>248</v>
      </c>
      <c r="B1" s="15"/>
      <c r="C1" s="15"/>
      <c r="D1" s="15"/>
      <c r="E1" s="15"/>
      <c r="F1" s="15"/>
    </row>
    <row r="3" spans="1:6" x14ac:dyDescent="0.3">
      <c r="A3" s="35" t="s">
        <v>249</v>
      </c>
      <c r="B3" s="36" t="s">
        <v>250</v>
      </c>
      <c r="C3" s="36" t="s">
        <v>251</v>
      </c>
      <c r="D3" s="36" t="s">
        <v>252</v>
      </c>
      <c r="E3" s="36" t="s">
        <v>253</v>
      </c>
      <c r="F3" s="36" t="s">
        <v>254</v>
      </c>
    </row>
    <row r="4" spans="1:6" x14ac:dyDescent="0.3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3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3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3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3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3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3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3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3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3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3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3">
      <c r="A15" s="16" t="s">
        <v>264</v>
      </c>
      <c r="B15" s="16"/>
      <c r="C15" s="16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Button 2">
              <controlPr defaultSize="0" print="0" autoFill="0" autoPict="0" macro="[0]!합계">
                <anchor moveWithCells="1" sizeWithCells="1">
                  <from>
                    <xdr:col>7</xdr:col>
                    <xdr:colOff>19050</xdr:colOff>
                    <xdr:row>1</xdr:row>
                    <xdr:rowOff>200025</xdr:rowOff>
                  </from>
                  <to>
                    <xdr:col>9</xdr:col>
                    <xdr:colOff>9525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I20" sqref="I20"/>
    </sheetView>
  </sheetViews>
  <sheetFormatPr defaultRowHeight="16.5" x14ac:dyDescent="0.3"/>
  <cols>
    <col min="2" max="2" width="11" bestFit="1" customWidth="1"/>
    <col min="3" max="3" width="11.875" customWidth="1"/>
    <col min="4" max="4" width="9.125" bestFit="1" customWidth="1"/>
    <col min="5" max="5" width="15.625" customWidth="1"/>
  </cols>
  <sheetData>
    <row r="1" spans="1:5" ht="20.25" x14ac:dyDescent="0.3">
      <c r="A1" s="15" t="s">
        <v>265</v>
      </c>
      <c r="B1" s="15"/>
      <c r="C1" s="15"/>
      <c r="D1" s="15"/>
      <c r="E1" s="15"/>
    </row>
    <row r="3" spans="1:5" x14ac:dyDescent="0.3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3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3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3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3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3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3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3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정지환</cp:lastModifiedBy>
  <dcterms:created xsi:type="dcterms:W3CDTF">2023-04-27T08:01:32Z</dcterms:created>
  <dcterms:modified xsi:type="dcterms:W3CDTF">2025-08-01T03:46:20Z</dcterms:modified>
</cp:coreProperties>
</file>