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jenna\OneDrive\바탕 화면\2026_컴활2급실기_기본서\02 시험장따라하기\"/>
    </mc:Choice>
  </mc:AlternateContent>
  <xr:revisionPtr revIDLastSave="0" documentId="13_ncr:1_{77C1ECC5-2920-48B7-9C60-7309F180F0D6}" xr6:coauthVersionLast="47" xr6:coauthVersionMax="47" xr10:uidLastSave="{00000000-0000-0000-0000-000000000000}"/>
  <bookViews>
    <workbookView xWindow="-108" yWindow="-108" windowWidth="23256" windowHeight="12456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cn.WorksheetConnection_분석작업1A3H151" hidden="1">'분석작업-1'!$A$3:$H$15</definedName>
    <definedName name="입사년도">'기본작업-2'!$G$4:$G$12</definedName>
  </definedNames>
  <calcPr calcId="191029"/>
  <pivotCaches>
    <pivotCache cacheId="48" r:id="rId9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범위" name="범위" connection="WorksheetConnection_분석작업-1!$A$3:$H$15"/>
        </x15:modelTables>
        <x15:extLst>
          <ext xmlns:x16="http://schemas.microsoft.com/office/spreadsheetml/2014/11/main" uri="{9835A34E-60A6-4A7C-AAB8-D5F71C897F49}">
            <x16:modelTimeGroupings>
              <x16:modelTimeGrouping tableName="범위" columnName="생산일" columnId="생산일">
                <x16:calculatedTimeColumn columnName="생산일(월 인덱스)" columnId="생산일(월 인덱스)" contentType="monthsindex" isSelected="1"/>
                <x16:calculatedTimeColumn columnName="생산일(월)" columnId="생산일(월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4" l="1"/>
  <c r="L4" i="4"/>
  <c r="L5" i="4"/>
  <c r="L6" i="4"/>
  <c r="L7" i="4"/>
  <c r="L8" i="4"/>
  <c r="L9" i="4"/>
  <c r="L10" i="4"/>
  <c r="L11" i="4"/>
  <c r="H30" i="4"/>
  <c r="F20" i="4"/>
  <c r="F21" i="4"/>
  <c r="F22" i="4"/>
  <c r="F23" i="4"/>
  <c r="F24" i="4"/>
  <c r="F25" i="4"/>
  <c r="F26" i="4"/>
  <c r="F19" i="4"/>
  <c r="J16" i="4"/>
  <c r="J17" i="4"/>
  <c r="J18" i="4"/>
  <c r="J19" i="4"/>
  <c r="J20" i="4"/>
  <c r="J21" i="4"/>
  <c r="J22" i="4"/>
  <c r="J23" i="4"/>
  <c r="J24" i="4"/>
  <c r="J25" i="4"/>
  <c r="J26" i="4"/>
  <c r="J15" i="4"/>
  <c r="D14" i="4"/>
  <c r="E15" i="7"/>
  <c r="F15" i="7"/>
  <c r="D15" i="7"/>
  <c r="G29" i="6"/>
  <c r="G23" i="6"/>
  <c r="G18" i="6"/>
  <c r="G13" i="6"/>
  <c r="G7" i="6"/>
  <c r="G31" i="6" s="1"/>
  <c r="D30" i="6"/>
  <c r="D24" i="6"/>
  <c r="D19" i="6"/>
  <c r="D14" i="6"/>
  <c r="D8" i="6"/>
  <c r="D32" i="6" s="1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053A696-A56B-4040-9E39-98894F2294F7}" keepAlive="1" name="ThisWorkbookDataModel" description="데이터 모델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27B59CA8-957B-4FED-B62D-95651FCFEA36}" name="WorksheetConnection_분석작업-1!$A$3:$H$15" type="102" refreshedVersion="8" minRefreshableVersion="5">
    <extLst>
      <ext xmlns:x15="http://schemas.microsoft.com/office/spreadsheetml/2010/11/main" uri="{DE250136-89BD-433C-8126-D09CA5730AF9}">
        <x15:connection id="범위" autoDelete="1">
          <x15:rangePr sourceName="_xlcn.WorksheetConnection_분석작업1A3H15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범위].[가공품명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<sst xmlns="http://schemas.openxmlformats.org/spreadsheetml/2006/main" count="535" uniqueCount="339">
  <si>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</si>
  <si>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</si>
  <si>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</si>
  <si>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</si>
  <si>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</si>
  <si>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</si>
  <si>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</si>
  <si>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</si>
  <si>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</si>
  <si>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</si>
  <si>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</si>
  <si>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</si>
  <si>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</si>
  <si>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</si>
  <si>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</si>
  <si>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</si>
  <si>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</si>
  <si>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</si>
  <si>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</si>
  <si>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</si>
  <si>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</si>
  <si>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</si>
  <si>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</si>
  <si>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</si>
  <si>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</si>
  <si>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</si>
  <si>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</si>
  <si>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</si>
  <si>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</si>
  <si>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</si>
  <si>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</si>
  <si>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</si>
  <si>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</si>
  <si>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</si>
  <si>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</si>
  <si>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</si>
  <si>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</si>
  <si>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</si>
  <si>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</si>
  <si>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</si>
  <si>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</si>
  <si>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</si>
  <si>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</si>
  <si>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</si>
  <si>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</si>
  <si>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</si>
  <si>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</si>
  <si>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</si>
  <si>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</si>
  <si>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</si>
  <si>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</si>
  <si>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</si>
  <si>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</si>
  <si>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</si>
  <si>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</si>
  <si>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</si>
  <si>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</si>
  <si>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</si>
  <si>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</si>
  <si>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</si>
  <si>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</si>
  <si>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</si>
  <si>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</si>
  <si>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</si>
  <si>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</si>
  <si>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</si>
  <si>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</si>
  <si>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</si>
  <si>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</si>
  <si>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</si>
  <si>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</si>
  <si>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</si>
  <si>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</si>
  <si>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</si>
  <si>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</si>
  <si>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</si>
  <si>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</si>
  <si>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</si>
  <si>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</si>
  <si>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</si>
  <si>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</si>
  <si>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</si>
  <si>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</si>
  <si>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</si>
  <si>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</si>
  <si>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</si>
  <si>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</si>
  <si>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</si>
  <si>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</si>
  <si>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</si>
  <si>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</si>
  <si>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</si>
  <si>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</si>
  <si>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</si>
  <si>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</si>
  <si>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</si>
  <si>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</si>
  <si>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</si>
  <si>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</si>
  <si>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</si>
  <si>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</si>
  <si>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</si>
  <si>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</si>
  <si>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</si>
  <si>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</si>
  <si>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</si>
  <si>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</si>
  <si>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</si>
  <si>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</si>
  <si>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</si>
  <si>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</si>
  <si>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</si>
  <si>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</si>
  <si>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</si>
  <si>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</si>
  <si>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</si>
  <si>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</si>
  <si>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</si>
  <si>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</si>
  <si>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</si>
  <si>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</si>
  <si>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</si>
  <si>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</si>
  <si>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</si>
  <si>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</si>
  <si>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</si>
  <si>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</si>
  <si>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</si>
  <si>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</si>
  <si>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</si>
  <si>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</si>
  <si>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</si>
  <si>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</si>
  <si>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</si>
  <si>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</si>
  <si>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</si>
  <si>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</si>
  <si>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</si>
  <si>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</si>
  <si>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</si>
  <si>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</si>
  <si>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</si>
  <si>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</si>
  <si>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</si>
  <si>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</si>
  <si>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</si>
  <si>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</si>
  <si>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</si>
  <si>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</si>
  <si>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</si>
  <si>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</si>
  <si>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</si>
  <si>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</si>
  <si>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</si>
  <si>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</si>
  <si>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</si>
  <si>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</si>
  <si>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</si>
  <si>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</si>
  <si>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</si>
  <si>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</si>
  <si>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</si>
  <si>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</si>
  <si>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</si>
  <si>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</si>
  <si>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</si>
  <si>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</si>
  <si>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</si>
  <si>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</si>
  <si>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</si>
  <si>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</si>
  <si>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</si>
  <si>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</si>
  <si>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</si>
  <si>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</si>
  <si>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</si>
  <si>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</si>
  <si>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</si>
  <si>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</si>
  <si>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</si>
  <si>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</si>
  <si>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</si>
  <si>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</si>
  <si>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</si>
  <si>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</si>
  <si>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</si>
  <si>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</si>
  <si>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</si>
  <si>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</si>
  <si>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</si>
  <si>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</si>
  <si>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</si>
  <si>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</si>
  <si>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</si>
  <si>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</si>
  <si>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</si>
  <si>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</si>
  <si>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</si>
  <si>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</si>
  <si>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</si>
  <si>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</si>
  <si>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</si>
  <si>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</si>
  <si>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</si>
  <si>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</si>
  <si>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</si>
  <si>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</si>
  <si>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</si>
  <si>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</si>
  <si>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</si>
  <si>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</si>
  <si>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</si>
  <si>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</si>
  <si>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</si>
  <si>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</si>
  <si>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</si>
  <si>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</si>
  <si>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</si>
  <si>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</si>
  <si>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</si>
  <si>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</si>
  <si>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</si>
  <si>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</si>
  <si>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</si>
  <si>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</si>
  <si>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</si>
  <si>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</si>
  <si>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</si>
  <si>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</si>
  <si>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</si>
  <si>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</si>
  <si>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</si>
  <si>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</si>
  <si>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</si>
  <si>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</si>
  <si>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</si>
  <si>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</si>
  <si>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</si>
  <si>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</si>
  <si>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</si>
  <si>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</si>
  <si>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</si>
  <si>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</si>
  <si>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</si>
  <si>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</si>
  <si>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</si>
  <si>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</si>
  <si>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</si>
  <si>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</si>
  <si>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</si>
  <si>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</si>
  <si>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</si>
  <si>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</si>
  <si>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</si>
  <si>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</si>
  <si>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</si>
  <si>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</si>
  <si>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</si>
  <si>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</si>
  <si>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</si>
  <si>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</si>
  <si>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</si>
  <si>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</si>
  <si>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</si>
  <si>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</si>
  <si>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</si>
  <si>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</si>
  <si>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</si>
  <si>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</si>
  <si>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</si>
  <si>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</si>
  <si>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</si>
  <si>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</si>
  <si>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</si>
  <si>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</si>
  <si>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</si>
  <si>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</si>
  <si>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</si>
  <si>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</si>
  <si>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</si>
  <si>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</si>
  <si>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</si>
  <si>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</si>
  <si>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</si>
  <si>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</si>
  <si>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</si>
  <si>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</si>
  <si>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</si>
  <si>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資格證</t>
    <phoneticPr fontId="1" type="noConversion"/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</si>
  <si>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</si>
  <si>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</si>
  <si>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</si>
  <si>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</si>
  <si>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</si>
  <si>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</si>
  <si>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</si>
  <si>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</si>
  <si>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</si>
  <si>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</si>
  <si>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</si>
  <si>
    <t>총합계</t>
  </si>
  <si>
    <t>All</t>
  </si>
  <si>
    <t>행 레이블</t>
  </si>
  <si>
    <t>01월</t>
  </si>
  <si>
    <t>02월</t>
  </si>
  <si>
    <t>열 레이블</t>
  </si>
  <si>
    <t>평균: 목표매출액</t>
  </si>
  <si>
    <t>회원명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</si>
  <si>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</si>
  <si>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</si>
  <si>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</si>
  <si>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</si>
  <si>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</si>
  <si>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</si>
  <si>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</si>
  <si>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</si>
  <si>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</si>
  <si>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회원코드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</si>
  <si>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</si>
  <si>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</si>
  <si>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</si>
  <si>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</si>
  <si>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</si>
  <si>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</si>
  <si>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수강일</t>
    <phoneticPr fontId="1" type="noConversion"/>
  </si>
  <si>
    <t>월, 수, 금</t>
    <phoneticPr fontId="1" type="noConversion"/>
  </si>
  <si>
    <t>화, 목, 토</t>
    <phoneticPr fontId="1" type="noConversion"/>
  </si>
  <si>
    <t>월, 수 , 금</t>
    <phoneticPr fontId="1" type="noConversion"/>
  </si>
  <si>
    <t>연락처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</si>
  <si>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</si>
  <si>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</si>
  <si>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</si>
  <si>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</si>
  <si>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</si>
  <si>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</si>
  <si>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납입회비</t>
    <phoneticPr fontId="1" type="noConversion"/>
  </si>
  <si>
    <t>영어</t>
    <phoneticPr fontId="1" type="noConversion"/>
  </si>
  <si>
    <t>수학</t>
    <phoneticPr fontId="1" type="noConversion"/>
  </si>
  <si>
    <t>&gt;=90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</si>
</sst>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2" xfId="2" applyBorder="1" applyAlignment="1">
      <alignment horizontal="center" vertical="center"/>
    </xf>
    <xf numFmtId="0" fontId="8" fillId="3" borderId="3" xfId="2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41" fontId="11" fillId="0" borderId="1" xfId="1" applyFont="1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2"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powerPivotData" Target="model/item.data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eetMetadata" Target="metadata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 i="1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  <a:endParaRPr lang="en-US" altLang="ko-KR" sz="1600" b="1" i="1">
              <a:latin typeface="궁서체" panose="02030609000101010101" pitchFamily="17" charset="-127"/>
              <a:ea typeface="궁서체" panose="02030609000101010101" pitchFamily="17" charset="-127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C3-4EAE-AE99-11456AD4E7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099631"/>
        <c:axId val="924098191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solidFill>
              <a:schemeClr val="tx1">
                <a:alpha val="99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924098191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24099631"/>
        <c:crosses val="max"/>
        <c:crossBetween val="between"/>
      </c:valAx>
      <c:catAx>
        <c:axId val="9240996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409819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5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6</xdr:row>
      <xdr:rowOff>0</xdr:rowOff>
    </xdr:from>
    <xdr:to>
      <xdr:col>9</xdr:col>
      <xdr:colOff>0</xdr:colOff>
      <xdr:row>9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E33892D5-6F0C-6433-9B02-A4F9E9EC879D}"/>
            </a:ext>
          </a:extLst>
        </xdr:cNvPr>
        <xdr:cNvSpPr/>
      </xdr:nvSpPr>
      <xdr:spPr>
        <a:xfrm>
          <a:off x="5318760" y="1371600"/>
          <a:ext cx="1341120" cy="6629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670559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정고운" refreshedDate="45894.965585648148" backgroundQuery="1" createdVersion="8" refreshedVersion="8" minRefreshableVersion="3" recordCount="0" supportSubquery="1" supportAdvancedDrill="1" xr:uid="{14E6054D-D9E6-421F-8DF8-130249B9A729}">
  <cacheSource type="external" connectionId="1"/>
  <cacheFields count="5">
    <cacheField name="[범위].[가공품명].[가공품명]" caption="가공품명" numFmtId="0" hierarchy="3" level="1">
      <sharedItems containsSemiMixedTypes="0" containsNonDate="0" containsString="0"/>
    </cacheField>
    <cacheField name="[범위].[생산일].[생산일]" caption="생산일" numFmtId="0" hierarchy="1" level="1">
      <sharedItems containsSemiMixedTypes="0" containsNonDate="0" containsDate="1" containsString="0" minDate="2025-01-05T00:00:00" maxDate="2025-02-25T00:00:00" count="12">
        <d v="2025-01-05T00:00:00"/>
        <d v="2025-01-15T00:00:00"/>
        <d v="2025-01-16T00:00:00"/>
        <d v="2025-01-17T00:00:00"/>
        <d v="2025-01-19T00:00:00"/>
        <d v="2025-01-21T00:00:00"/>
        <d v="2025-02-04T00:00:00"/>
        <d v="2025-02-08T00:00:00"/>
        <d v="2025-02-11T00:00:00"/>
        <d v="2025-02-13T00:00:00"/>
        <d v="2025-02-15T00:00:00"/>
        <d v="2025-02-24T00:00:00"/>
      </sharedItems>
    </cacheField>
    <cacheField name="[범위].[생산일(월)].[생산일(월)]" caption="생산일(월)" numFmtId="0" hierarchy="8" level="1">
      <sharedItems count="2">
        <s v="01월"/>
        <s v="02월"/>
      </sharedItems>
    </cacheField>
    <cacheField name="[범위].[가공팀].[가공팀]" caption="가공팀" numFmtId="0" hierarchy="2" level="1">
      <sharedItems count="3">
        <s v="가공1팀"/>
        <s v="가공2팀"/>
        <s v="가공3팀"/>
      </sharedItems>
    </cacheField>
    <cacheField name="[Measures].[평균: 목표매출액]" caption="평균: 목표매출액" numFmtId="0" hierarchy="13" level="32767"/>
  </cacheFields>
  <cacheHierarchies count="14">
    <cacheHierarchy uniqueName="[범위].[생산코드]" caption="생산코드" attribute="1" defaultMemberUniqueName="[범위].[생산코드].[All]" allUniqueName="[범위].[생산코드].[All]" dimensionUniqueName="[범위]" displayFolder="" count="0" memberValueDatatype="130" unbalanced="0"/>
    <cacheHierarchy uniqueName="[범위].[생산일]" caption="생산일" attribute="1" time="1" defaultMemberUniqueName="[범위].[생산일].[All]" allUniqueName="[범위].[생산일].[All]" dimensionUniqueName="[범위]" displayFolder="" count="2" memberValueDatatype="7" unbalanced="0">
      <fieldsUsage count="2">
        <fieldUsage x="-1"/>
        <fieldUsage x="1"/>
      </fieldsUsage>
    </cacheHierarchy>
    <cacheHierarchy uniqueName="[범위].[가공팀]" caption="가공팀" attribute="1" defaultMemberUniqueName="[범위].[가공팀].[All]" allUniqueName="[범위].[가공팀].[All]" dimensionUniqueName="[범위]" displayFolder="" count="2" memberValueDatatype="130" unbalanced="0">
      <fieldsUsage count="2">
        <fieldUsage x="-1"/>
        <fieldUsage x="3"/>
      </fieldsUsage>
    </cacheHierarchy>
    <cacheHierarchy uniqueName="[범위].[가공품명]" caption="가공품명" attribute="1" defaultMemberUniqueName="[범위].[가공품명].[All]" allUniqueName="[범위].[가공품명].[All]" dimensionUniqueName="[범위]" displayFolder="" count="2" memberValueDatatype="130" unbalanced="0">
      <fieldsUsage count="2">
        <fieldUsage x="-1"/>
        <fieldUsage x="0"/>
      </fieldsUsage>
    </cacheHierarchy>
    <cacheHierarchy uniqueName="[범위].[생산원가]" caption="생산원가" attribute="1" defaultMemberUniqueName="[범위].[생산원가].[All]" allUniqueName="[범위].[생산원가].[All]" dimensionUniqueName="[범위]" displayFolder="" count="0" memberValueDatatype="20" unbalanced="0"/>
    <cacheHierarchy uniqueName="[범위].[생산수량]" caption="생산수량" attribute="1" defaultMemberUniqueName="[범위].[생산수량].[All]" allUniqueName="[범위].[생산수량].[All]" dimensionUniqueName="[범위]" displayFolder="" count="0" memberValueDatatype="20" unbalanced="0"/>
    <cacheHierarchy uniqueName="[범위].[불량율]" caption="불량율" attribute="1" defaultMemberUniqueName="[범위].[불량율].[All]" allUniqueName="[범위].[불량율].[All]" dimensionUniqueName="[범위]" displayFolder="" count="0" memberValueDatatype="5" unbalanced="0"/>
    <cacheHierarchy uniqueName="[범위].[목표매출액]" caption="목표매출액" attribute="1" defaultMemberUniqueName="[범위].[목표매출액].[All]" allUniqueName="[범위].[목표매출액].[All]" dimensionUniqueName="[범위]" displayFolder="" count="0" memberValueDatatype="20" unbalanced="0"/>
    <cacheHierarchy uniqueName="[범위].[생산일(월)]" caption="생산일(월)" attribute="1" defaultMemberUniqueName="[범위].[생산일(월)].[All]" allUniqueName="[범위].[생산일(월)].[All]" dimensionUniqueName="[범위]" displayFolder="" count="2" memberValueDatatype="130" unbalanced="0">
      <fieldsUsage count="2">
        <fieldUsage x="-1"/>
        <fieldUsage x="2"/>
      </fieldsUsage>
    </cacheHierarchy>
    <cacheHierarchy uniqueName="[범위].[생산일(월 인덱스)]" caption="생산일(월 인덱스)" attribute="1" defaultMemberUniqueName="[범위].[생산일(월 인덱스)].[All]" allUniqueName="[범위].[생산일(월 인덱스)].[All]" dimensionUniqueName="[범위]" displayFolder="" count="0" memberValueDatatype="20" unbalanced="0" hidden="1"/>
    <cacheHierarchy uniqueName="[Measures].[__XL_Count 범위]" caption="__XL_Count 범위" measure="1" displayFolder="" measureGroup="범위" count="0" hidden="1"/>
    <cacheHierarchy uniqueName="[Measures].[__No measures defined]" caption="__No measures defined" measure="1" displayFolder="" count="0" hidden="1"/>
    <cacheHierarchy uniqueName="[Measures].[합계: 목표매출액]" caption="합계: 목표매출액" measure="1" displayFolder="" measureGroup="범위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평균: 목표매출액]" caption="평균: 목표매출액" measure="1" displayFolder="" measureGroup="범위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</cacheHierarchies>
  <kpis count="0"/>
  <dimensions count="2">
    <dimension measure="1" name="Measures" uniqueName="[Measures]" caption="Measures"/>
    <dimension name="범위" uniqueName="[범위]" caption="범위"/>
  </dimensions>
  <measureGroups count="1">
    <measureGroup name="범위" caption="범위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61B8DB-32DF-4BE0-850A-EDA574B52C4A}" name="피벗 테이블1" cacheId="48" applyNumberFormats="0" applyBorderFormats="0" applyFontFormats="0" applyPatternFormats="0" applyAlignmentFormats="0" applyWidthHeightFormats="1" dataCaption="값" updatedVersion="8" minRefreshableVersion="3" useAutoFormatting="1" subtotalHiddenItems="1" colGrandTotals="0" itemPrintTitles="1" createdVersion="8" indent="0" outline="1" outlineData="1" multipleFieldFilters="0">
  <location ref="A20:D24" firstHeaderRow="1" firstDataRow="2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Row" allDrilled="1" subtotalTop="0" showAll="0" dataSourceSort="1" defaultSubtotal="0">
      <items count="2">
        <item x="0" e="0"/>
        <item x="1" e="0"/>
      </items>
    </pivotField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</pivotFields>
  <rowFields count="2">
    <field x="2"/>
    <field x="1"/>
  </rowFields>
  <rowItems count="3">
    <i>
      <x/>
    </i>
    <i>
      <x v="1"/>
    </i>
    <i t="grand">
      <x/>
    </i>
  </rowItems>
  <colFields count="1">
    <field x="3"/>
  </colFields>
  <colItems count="3">
    <i>
      <x/>
    </i>
    <i>
      <x v="1"/>
    </i>
    <i>
      <x v="2"/>
    </i>
  </colItems>
  <pageFields count="1">
    <pageField fld="0" hier="3" name="[범위].[가공품명].[All]" cap="All"/>
  </pageFields>
  <dataFields count="1">
    <dataField name="평균: 목표매출액" fld="4" subtotal="average" baseField="2" baseItem="0" numFmtId="178"/>
  </dataFields>
  <pivotHierarchies count="14"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평균: 목표매출액"/>
  </pivotHierarchies>
  <pivotTableStyleInfo name="PivotStyleLight16" showRowHeaders="1" showColHeaders="1" showRowStripes="0" showColStripes="0" showLastColumn="1"/>
  <rowHierarchiesUsage count="2">
    <rowHierarchyUsage hierarchyUsage="8"/>
    <rowHierarchyUsage hierarchyUsage="1"/>
  </rowHierarchiesUsage>
  <colHierarchiesUsage count="1">
    <colHierarchyUsage hierarchyUsage="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분석작업-1!$A$3:$H$15">
        <x15:activeTabTopLevelEntity name="[범위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6" sqref="F16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9.296875" bestFit="1" customWidth="1"/>
  </cols>
  <sheetData>
    <row r="1" spans="1:6" x14ac:dyDescent="0.4">
      <c r="A1" t="s">
        <v>5</v>
      </c>
    </row>
    <row r="3" spans="1:6" x14ac:dyDescent="0.4">
      <c r="A3" s="1" t="s">
        <v>307</v>
      </c>
      <c r="B3" s="1" t="s">
        <v>314</v>
      </c>
      <c r="C3" s="1" t="s">
        <v>317</v>
      </c>
      <c r="D3" s="1" t="s">
        <v>324</v>
      </c>
      <c r="E3" s="1" t="s">
        <v>328</v>
      </c>
      <c r="F3" s="1" t="s">
        <v>335</v>
      </c>
    </row>
    <row r="4" spans="1:6" x14ac:dyDescent="0.4">
      <c r="A4" s="1" t="s">
        <v>308</v>
      </c>
      <c r="B4" s="1" t="s">
        <v>315</v>
      </c>
      <c r="C4" s="1" t="s">
        <v>318</v>
      </c>
      <c r="D4" s="1" t="s">
        <v>325</v>
      </c>
      <c r="E4" s="1" t="s">
        <v>329</v>
      </c>
      <c r="F4" s="2">
        <v>120000</v>
      </c>
    </row>
    <row r="5" spans="1:6" x14ac:dyDescent="0.4">
      <c r="A5" s="1" t="s">
        <v>309</v>
      </c>
      <c r="B5" s="1" t="s">
        <v>315</v>
      </c>
      <c r="C5" s="1" t="s">
        <v>319</v>
      </c>
      <c r="D5" s="1" t="s">
        <v>326</v>
      </c>
      <c r="E5" s="1" t="s">
        <v>330</v>
      </c>
      <c r="F5" s="2">
        <v>100000</v>
      </c>
    </row>
    <row r="6" spans="1:6" x14ac:dyDescent="0.4">
      <c r="A6" s="1" t="s">
        <v>310</v>
      </c>
      <c r="B6" s="1" t="s">
        <v>316</v>
      </c>
      <c r="C6" s="1" t="s">
        <v>320</v>
      </c>
      <c r="D6" s="1" t="s">
        <v>326</v>
      </c>
      <c r="E6" s="1" t="s">
        <v>331</v>
      </c>
      <c r="F6" s="2">
        <v>90000</v>
      </c>
    </row>
    <row r="7" spans="1:6" x14ac:dyDescent="0.4">
      <c r="A7" s="1" t="s">
        <v>311</v>
      </c>
      <c r="B7" s="1" t="s">
        <v>316</v>
      </c>
      <c r="C7" s="1" t="s">
        <v>321</v>
      </c>
      <c r="D7" s="1" t="s">
        <v>327</v>
      </c>
      <c r="E7" s="1" t="s">
        <v>332</v>
      </c>
      <c r="F7" s="2">
        <v>120000</v>
      </c>
    </row>
    <row r="8" spans="1:6" x14ac:dyDescent="0.4">
      <c r="A8" s="1" t="s">
        <v>312</v>
      </c>
      <c r="B8" s="1" t="s">
        <v>316</v>
      </c>
      <c r="C8" s="1" t="s">
        <v>322</v>
      </c>
      <c r="D8" s="1" t="s">
        <v>326</v>
      </c>
      <c r="E8" s="1" t="s">
        <v>333</v>
      </c>
      <c r="F8" s="2">
        <v>120000</v>
      </c>
    </row>
    <row r="9" spans="1:6" x14ac:dyDescent="0.4">
      <c r="A9" s="1" t="s">
        <v>313</v>
      </c>
      <c r="B9" s="1" t="s">
        <v>315</v>
      </c>
      <c r="C9" s="1" t="s">
        <v>323</v>
      </c>
      <c r="D9" s="1" t="s">
        <v>325</v>
      </c>
      <c r="E9" s="1" t="s">
        <v>334</v>
      </c>
      <c r="F9" s="2">
        <v>110000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>
      <selection activeCell="J8" sqref="J8"/>
    </sheetView>
  </sheetViews>
  <sheetFormatPr defaultRowHeight="17.399999999999999" x14ac:dyDescent="0.4"/>
  <cols>
    <col min="6" max="6" width="15.09765625" bestFit="1" customWidth="1"/>
    <col min="8" max="8" width="9.5" bestFit="1" customWidth="1"/>
  </cols>
  <sheetData>
    <row r="1" spans="1:8" ht="20.399999999999999" x14ac:dyDescent="0.4">
      <c r="A1" s="17" t="s">
        <v>6</v>
      </c>
      <c r="B1" s="17"/>
      <c r="C1" s="17"/>
      <c r="D1" s="17"/>
      <c r="E1" s="17"/>
      <c r="F1" s="17"/>
      <c r="G1" s="17"/>
      <c r="H1" s="17"/>
    </row>
    <row r="2" spans="1:8" ht="18" thickBot="1" x14ac:dyDescent="0.45"/>
    <row r="3" spans="1:8" x14ac:dyDescent="0.4">
      <c r="A3" s="18" t="s">
        <v>7</v>
      </c>
      <c r="B3" s="19" t="s">
        <v>8</v>
      </c>
      <c r="C3" s="19" t="s">
        <v>0</v>
      </c>
      <c r="D3" s="19" t="s">
        <v>9</v>
      </c>
      <c r="E3" s="19" t="s">
        <v>10</v>
      </c>
      <c r="F3" s="19" t="s">
        <v>288</v>
      </c>
      <c r="G3" s="19" t="s">
        <v>11</v>
      </c>
      <c r="H3" s="20" t="s">
        <v>34</v>
      </c>
    </row>
    <row r="4" spans="1:8" x14ac:dyDescent="0.4">
      <c r="A4" s="21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22">
        <v>4600</v>
      </c>
    </row>
    <row r="5" spans="1:8" x14ac:dyDescent="0.4">
      <c r="A5" s="21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22">
        <v>3600</v>
      </c>
    </row>
    <row r="6" spans="1:8" x14ac:dyDescent="0.4">
      <c r="A6" s="21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22">
        <v>2400</v>
      </c>
    </row>
    <row r="7" spans="1:8" x14ac:dyDescent="0.4">
      <c r="A7" s="21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22">
        <v>4800</v>
      </c>
    </row>
    <row r="8" spans="1:8" x14ac:dyDescent="0.4">
      <c r="A8" s="21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22">
        <v>3800</v>
      </c>
    </row>
    <row r="9" spans="1:8" x14ac:dyDescent="0.4">
      <c r="A9" s="21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22">
        <v>2500</v>
      </c>
    </row>
    <row r="10" spans="1:8" x14ac:dyDescent="0.4">
      <c r="A10" s="21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22">
        <v>4400</v>
      </c>
    </row>
    <row r="11" spans="1:8" x14ac:dyDescent="0.4">
      <c r="A11" s="21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22">
        <v>3600</v>
      </c>
    </row>
    <row r="12" spans="1:8" ht="18" thickBot="1" x14ac:dyDescent="0.45">
      <c r="A12" s="23"/>
      <c r="B12" s="24" t="s">
        <v>33</v>
      </c>
      <c r="C12" s="24" t="s">
        <v>3</v>
      </c>
      <c r="D12" s="24" t="s">
        <v>25</v>
      </c>
      <c r="E12" s="24" t="s">
        <v>22</v>
      </c>
      <c r="F12" s="24" t="s">
        <v>19</v>
      </c>
      <c r="G12" s="24">
        <v>2013</v>
      </c>
      <c r="H12" s="25">
        <v>2000</v>
      </c>
    </row>
  </sheetData>
  <mergeCells count="4">
    <mergeCell ref="A1:H1"/>
    <mergeCell ref="A10:A12"/>
    <mergeCell ref="A7:A9"/>
    <mergeCell ref="A4:A6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E7" sqref="E7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13" t="s">
        <v>35</v>
      </c>
      <c r="B1" s="13"/>
      <c r="C1" s="13"/>
      <c r="D1" s="13"/>
      <c r="E1" s="13"/>
      <c r="F1" s="13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1" priority="2">
      <formula>AND($C3, $F3&lt;10000000)</formula>
    </cfRule>
  </conditionalFormatting>
  <conditionalFormatting sqref="L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workbookViewId="0">
      <selection activeCell="P30" sqref="P30"/>
    </sheetView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796875" bestFit="1" customWidth="1"/>
  </cols>
  <sheetData>
    <row r="1" spans="1:15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16" t="s">
        <v>82</v>
      </c>
      <c r="O2" s="16"/>
    </row>
    <row r="3" spans="1:15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J3*VLOOKUP(LEFT(H3,1), $N$3:$O$6, 2,FALSE)</f>
        <v>52000000</v>
      </c>
      <c r="N3" s="3" t="s">
        <v>83</v>
      </c>
      <c r="O3" s="3" t="s">
        <v>84</v>
      </c>
    </row>
    <row r="4" spans="1:15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J4*VLOOKUP(LEFT(H4,1), $N$3:$O$6, 2,FALSE)</f>
        <v>64000000</v>
      </c>
      <c r="N4" s="3" t="s">
        <v>85</v>
      </c>
      <c r="O4" s="4">
        <v>800000</v>
      </c>
    </row>
    <row r="5" spans="1:15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73200000</v>
      </c>
      <c r="N6" s="3" t="s">
        <v>87</v>
      </c>
      <c r="O6" s="4">
        <v>1200000</v>
      </c>
    </row>
    <row r="7" spans="1:15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98400000</v>
      </c>
    </row>
    <row r="8" spans="1:15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88800000</v>
      </c>
    </row>
    <row r="9" spans="1:15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4">
      <c r="A13" s="3" t="s">
        <v>314</v>
      </c>
      <c r="B13" s="3" t="s">
        <v>336</v>
      </c>
      <c r="C13" s="3" t="s">
        <v>337</v>
      </c>
      <c r="D13" s="15" t="s">
        <v>68</v>
      </c>
      <c r="E13" s="15"/>
      <c r="F13" s="15"/>
      <c r="H13" s="5" t="s">
        <v>112</v>
      </c>
      <c r="I13" s="6" t="s">
        <v>113</v>
      </c>
    </row>
    <row r="14" spans="1:15" x14ac:dyDescent="0.4">
      <c r="A14" s="3" t="s">
        <v>315</v>
      </c>
      <c r="B14" s="3" t="s">
        <v>338</v>
      </c>
      <c r="C14" s="3"/>
      <c r="D14" s="14">
        <f>ROUND(DAVERAGE(A2:F11,6,$A$13:$C$15),1)</f>
        <v>272.8</v>
      </c>
      <c r="E14" s="14"/>
      <c r="F14" s="14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">
      <c r="A15" s="3" t="s">
        <v>316</v>
      </c>
      <c r="B15" s="3"/>
      <c r="C15" s="3" t="s">
        <v>338</v>
      </c>
      <c r="H15" s="3" t="s">
        <v>116</v>
      </c>
      <c r="I15" s="3" t="s">
        <v>117</v>
      </c>
      <c r="J15" s="3" t="str">
        <f>CHOOSE(MID(L15,8,1), "남", "여", "남", "여")</f>
        <v>남</v>
      </c>
      <c r="K15" s="3" t="s">
        <v>118</v>
      </c>
      <c r="L15" s="3" t="s">
        <v>119</v>
      </c>
    </row>
    <row r="16" spans="1:15" x14ac:dyDescent="0.4">
      <c r="H16" s="3" t="s">
        <v>120</v>
      </c>
      <c r="I16" s="3" t="s">
        <v>121</v>
      </c>
      <c r="J16" s="3" t="str">
        <f t="shared" ref="J16:J26" si="2">CHOOSE(MID(L16,8,1), "남", "여", "남", "여")</f>
        <v>여</v>
      </c>
      <c r="K16" s="3" t="s">
        <v>118</v>
      </c>
      <c r="L16" s="3" t="s">
        <v>122</v>
      </c>
    </row>
    <row r="17" spans="1:12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 t="str">
        <f t="shared" si="2"/>
        <v>남</v>
      </c>
      <c r="K17" s="3" t="s">
        <v>118</v>
      </c>
      <c r="L17" s="3" t="s">
        <v>125</v>
      </c>
    </row>
    <row r="18" spans="1:12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 t="str">
        <f t="shared" si="2"/>
        <v>남</v>
      </c>
      <c r="K18" s="3" t="s">
        <v>118</v>
      </c>
      <c r="L18" s="3" t="s">
        <v>128</v>
      </c>
    </row>
    <row r="19" spans="1:12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IF(AND(C19&gt;=AVERAGE($C$19:$C$26), D19&gt;=AVERAGE($D$19:$D$26), E19&gt;=AVERAGE($E$19:$E$26)), "효자도서", "")</f>
        <v/>
      </c>
      <c r="H19" s="3" t="s">
        <v>129</v>
      </c>
      <c r="I19" s="3" t="s">
        <v>130</v>
      </c>
      <c r="J19" s="3" t="str">
        <f t="shared" si="2"/>
        <v>여</v>
      </c>
      <c r="K19" s="3" t="s">
        <v>118</v>
      </c>
      <c r="L19" s="3" t="s">
        <v>131</v>
      </c>
    </row>
    <row r="20" spans="1:12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" t="str">
        <f t="shared" ref="F20:F26" si="3">IF(AND(C20&gt;=AVERAGE($C$19:$C$26), D20&gt;=AVERAGE($D$19:$D$26), E20&gt;=AVERAGE($E$19:$E$26)), "효자도서", "")</f>
        <v/>
      </c>
      <c r="H20" s="3" t="s">
        <v>132</v>
      </c>
      <c r="I20" s="3" t="s">
        <v>133</v>
      </c>
      <c r="J20" s="3" t="str">
        <f t="shared" si="2"/>
        <v>여</v>
      </c>
      <c r="K20" s="3" t="s">
        <v>118</v>
      </c>
      <c r="L20" s="3" t="s">
        <v>134</v>
      </c>
    </row>
    <row r="21" spans="1:12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" t="str">
        <f t="shared" si="3"/>
        <v>효자도서</v>
      </c>
      <c r="H21" s="3" t="s">
        <v>135</v>
      </c>
      <c r="I21" s="3" t="s">
        <v>136</v>
      </c>
      <c r="J21" s="3" t="str">
        <f t="shared" si="2"/>
        <v>남</v>
      </c>
      <c r="K21" s="3" t="s">
        <v>137</v>
      </c>
      <c r="L21" s="3" t="s">
        <v>138</v>
      </c>
    </row>
    <row r="22" spans="1:12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" t="str">
        <f t="shared" si="3"/>
        <v/>
      </c>
      <c r="H22" s="3" t="s">
        <v>139</v>
      </c>
      <c r="I22" s="3" t="s">
        <v>140</v>
      </c>
      <c r="J22" s="3" t="str">
        <f t="shared" si="2"/>
        <v>남</v>
      </c>
      <c r="K22" s="3" t="s">
        <v>137</v>
      </c>
      <c r="L22" s="3" t="s">
        <v>141</v>
      </c>
    </row>
    <row r="23" spans="1:12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" t="str">
        <f t="shared" si="3"/>
        <v>효자도서</v>
      </c>
      <c r="H23" s="3" t="s">
        <v>142</v>
      </c>
      <c r="I23" s="3" t="s">
        <v>143</v>
      </c>
      <c r="J23" s="3" t="str">
        <f t="shared" si="2"/>
        <v>여</v>
      </c>
      <c r="K23" s="3" t="s">
        <v>137</v>
      </c>
      <c r="L23" s="3" t="s">
        <v>144</v>
      </c>
    </row>
    <row r="24" spans="1:12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" t="str">
        <f t="shared" si="3"/>
        <v/>
      </c>
      <c r="H24" s="3" t="s">
        <v>145</v>
      </c>
      <c r="I24" s="3" t="s">
        <v>146</v>
      </c>
      <c r="J24" s="3" t="str">
        <f t="shared" si="2"/>
        <v>여</v>
      </c>
      <c r="K24" s="3" t="s">
        <v>137</v>
      </c>
      <c r="L24" s="3" t="s">
        <v>147</v>
      </c>
    </row>
    <row r="25" spans="1:12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" t="str">
        <f t="shared" si="3"/>
        <v/>
      </c>
      <c r="H25" s="3" t="s">
        <v>148</v>
      </c>
      <c r="I25" s="3" t="s">
        <v>149</v>
      </c>
      <c r="J25" s="3" t="str">
        <f t="shared" si="2"/>
        <v>남</v>
      </c>
      <c r="K25" s="3" t="s">
        <v>137</v>
      </c>
      <c r="L25" s="3" t="s">
        <v>150</v>
      </c>
    </row>
    <row r="26" spans="1:12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" t="str">
        <f t="shared" si="3"/>
        <v>효자도서</v>
      </c>
      <c r="H26" s="3" t="s">
        <v>151</v>
      </c>
      <c r="I26" s="3" t="s">
        <v>152</v>
      </c>
      <c r="J26" s="3" t="str">
        <f t="shared" si="2"/>
        <v>여</v>
      </c>
      <c r="K26" s="3" t="s">
        <v>137</v>
      </c>
      <c r="L26" s="3" t="s">
        <v>153</v>
      </c>
    </row>
    <row r="28" spans="1:12" x14ac:dyDescent="0.4">
      <c r="A28" s="5" t="s">
        <v>154</v>
      </c>
      <c r="B28" s="6" t="s">
        <v>155</v>
      </c>
    </row>
    <row r="29" spans="1:12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15" t="s">
        <v>171</v>
      </c>
      <c r="I29" s="15"/>
    </row>
    <row r="30" spans="1:12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14" t="str">
        <f>COUNTIFS(B30:B38, "여", F30:F38, "승진")&amp;"명"</f>
        <v>2명</v>
      </c>
      <c r="I30" s="14"/>
    </row>
    <row r="31" spans="1:12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tabSelected="1" topLeftCell="A15" workbookViewId="0">
      <selection activeCell="B18" sqref="B18"/>
    </sheetView>
  </sheetViews>
  <sheetFormatPr defaultRowHeight="17.399999999999999" x14ac:dyDescent="0.4"/>
  <cols>
    <col min="1" max="1" width="15.5" bestFit="1" customWidth="1"/>
    <col min="2" max="4" width="12.19921875" bestFit="1" customWidth="1"/>
    <col min="5" max="5" width="10.3984375" bestFit="1" customWidth="1"/>
    <col min="6" max="6" width="9.296875" bestFit="1" customWidth="1"/>
    <col min="8" max="8" width="13" bestFit="1" customWidth="1"/>
  </cols>
  <sheetData>
    <row r="1" spans="1:8" ht="21" x14ac:dyDescent="0.4">
      <c r="A1" s="13" t="s">
        <v>172</v>
      </c>
      <c r="B1" s="13"/>
      <c r="C1" s="13"/>
      <c r="D1" s="13"/>
      <c r="E1" s="13"/>
      <c r="F1" s="13"/>
      <c r="G1" s="13"/>
      <c r="H1" s="13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45672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45692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45673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45662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45676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45696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45678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45699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45703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45712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45701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45674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30" t="s">
        <v>176</v>
      </c>
      <c r="B18" t="s" vm="1">
        <v>301</v>
      </c>
    </row>
    <row r="20" spans="1:4" x14ac:dyDescent="0.4">
      <c r="A20" s="30" t="s">
        <v>306</v>
      </c>
      <c r="B20" s="30" t="s">
        <v>305</v>
      </c>
    </row>
    <row r="21" spans="1:4" x14ac:dyDescent="0.4">
      <c r="A21" s="30" t="s">
        <v>302</v>
      </c>
      <c r="B21" t="s">
        <v>182</v>
      </c>
      <c r="C21" t="s">
        <v>191</v>
      </c>
      <c r="D21" t="s">
        <v>196</v>
      </c>
    </row>
    <row r="22" spans="1:4" x14ac:dyDescent="0.4">
      <c r="A22" s="31" t="s">
        <v>303</v>
      </c>
      <c r="B22" s="32">
        <v>139545000</v>
      </c>
      <c r="C22" s="32">
        <v>131895000</v>
      </c>
      <c r="D22" s="32">
        <v>113400000</v>
      </c>
    </row>
    <row r="23" spans="1:4" x14ac:dyDescent="0.4">
      <c r="A23" s="31" t="s">
        <v>304</v>
      </c>
      <c r="B23" s="32">
        <v>80190000</v>
      </c>
      <c r="C23" s="32">
        <v>102262500</v>
      </c>
      <c r="D23" s="32">
        <v>108270000</v>
      </c>
    </row>
    <row r="24" spans="1:4" x14ac:dyDescent="0.4">
      <c r="A24" s="31" t="s">
        <v>300</v>
      </c>
      <c r="B24" s="32">
        <v>124706250</v>
      </c>
      <c r="C24" s="32">
        <v>117078750</v>
      </c>
      <c r="D24" s="32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workbookViewId="0">
      <selection activeCell="F10" sqref="F10"/>
    </sheetView>
  </sheetViews>
  <sheetFormatPr defaultRowHeight="17.399999999999999" outlineLevelRow="3" x14ac:dyDescent="0.4"/>
  <cols>
    <col min="6" max="6" width="14.296875" bestFit="1" customWidth="1"/>
    <col min="7" max="7" width="10.59765625" customWidth="1"/>
  </cols>
  <sheetData>
    <row r="1" spans="1:7" ht="21" x14ac:dyDescent="0.4">
      <c r="A1" s="13" t="s">
        <v>200</v>
      </c>
      <c r="B1" s="13"/>
      <c r="C1" s="13"/>
      <c r="D1" s="13"/>
      <c r="E1" s="13"/>
      <c r="F1" s="13"/>
      <c r="G1" s="13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4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4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4">
      <c r="A7" s="26" t="s">
        <v>295</v>
      </c>
      <c r="B7" s="3"/>
      <c r="C7" s="3"/>
      <c r="D7" s="3"/>
      <c r="E7" s="3"/>
      <c r="F7" s="3"/>
      <c r="G7" s="4">
        <f>SUBTOTAL(9,G4:G6)</f>
        <v>1000000</v>
      </c>
    </row>
    <row r="8" spans="1:7" outlineLevel="1" x14ac:dyDescent="0.4">
      <c r="A8" s="26" t="s">
        <v>289</v>
      </c>
      <c r="B8" s="3"/>
      <c r="C8" s="3"/>
      <c r="D8" s="3">
        <f>SUBTOTAL(4,D4:D6)</f>
        <v>42</v>
      </c>
      <c r="E8" s="3"/>
      <c r="F8" s="3"/>
      <c r="G8" s="4"/>
    </row>
    <row r="9" spans="1:7" outlineLevel="3" x14ac:dyDescent="0.4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4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4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4">
      <c r="A13" s="26" t="s">
        <v>296</v>
      </c>
      <c r="B13" s="3"/>
      <c r="C13" s="3"/>
      <c r="D13" s="3"/>
      <c r="E13" s="3"/>
      <c r="F13" s="3"/>
      <c r="G13" s="4">
        <f>SUBTOTAL(9,G9:G12)</f>
        <v>1220000</v>
      </c>
    </row>
    <row r="14" spans="1:7" outlineLevel="1" x14ac:dyDescent="0.4">
      <c r="A14" s="26" t="s">
        <v>290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 x14ac:dyDescent="0.4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4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4">
      <c r="A18" s="26" t="s">
        <v>297</v>
      </c>
      <c r="B18" s="3"/>
      <c r="C18" s="3"/>
      <c r="D18" s="3"/>
      <c r="E18" s="3"/>
      <c r="F18" s="3"/>
      <c r="G18" s="4">
        <f>SUBTOTAL(9,G15:G17)</f>
        <v>780000</v>
      </c>
    </row>
    <row r="19" spans="1:7" outlineLevel="1" x14ac:dyDescent="0.4">
      <c r="A19" s="26" t="s">
        <v>291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 x14ac:dyDescent="0.4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4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4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4">
      <c r="A23" s="26" t="s">
        <v>298</v>
      </c>
      <c r="B23" s="3"/>
      <c r="C23" s="3"/>
      <c r="D23" s="3"/>
      <c r="E23" s="3"/>
      <c r="F23" s="3"/>
      <c r="G23" s="4">
        <f>SUBTOTAL(9,G20:G22)</f>
        <v>800000</v>
      </c>
    </row>
    <row r="24" spans="1:7" outlineLevel="1" x14ac:dyDescent="0.4">
      <c r="A24" s="26" t="s">
        <v>292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 x14ac:dyDescent="0.4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4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4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4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4">
      <c r="A29" s="29" t="s">
        <v>299</v>
      </c>
      <c r="B29" s="27"/>
      <c r="C29" s="27"/>
      <c r="D29" s="27"/>
      <c r="E29" s="27"/>
      <c r="F29" s="27"/>
      <c r="G29" s="28">
        <f>SUBTOTAL(9,G25:G28)</f>
        <v>1400000</v>
      </c>
    </row>
    <row r="30" spans="1:7" outlineLevel="1" x14ac:dyDescent="0.4">
      <c r="A30" s="29" t="s">
        <v>293</v>
      </c>
      <c r="B30" s="27"/>
      <c r="C30" s="27"/>
      <c r="D30" s="27">
        <f>SUBTOTAL(4,D25:D28)</f>
        <v>34</v>
      </c>
      <c r="E30" s="27"/>
      <c r="F30" s="27"/>
      <c r="G30" s="28"/>
    </row>
    <row r="31" spans="1:7" x14ac:dyDescent="0.4">
      <c r="A31" s="29" t="s">
        <v>300</v>
      </c>
      <c r="B31" s="27"/>
      <c r="C31" s="27"/>
      <c r="D31" s="27"/>
      <c r="E31" s="27"/>
      <c r="F31" s="27"/>
      <c r="G31" s="28">
        <f>SUBTOTAL(9,G4:G28)</f>
        <v>5200000</v>
      </c>
    </row>
    <row r="32" spans="1:7" x14ac:dyDescent="0.4">
      <c r="A32" s="29" t="s">
        <v>294</v>
      </c>
      <c r="B32" s="27"/>
      <c r="C32" s="27"/>
      <c r="D32" s="27">
        <f>SUBTOTAL(4,D4:D28)</f>
        <v>45</v>
      </c>
      <c r="E32" s="27"/>
      <c r="F32" s="27"/>
      <c r="G32" s="28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activeCell="N9" sqref="N9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6" ht="21" x14ac:dyDescent="0.4">
      <c r="A1" s="13" t="s">
        <v>248</v>
      </c>
      <c r="B1" s="13"/>
      <c r="C1" s="13"/>
      <c r="D1" s="13"/>
      <c r="E1" s="13"/>
      <c r="F1" s="13"/>
    </row>
    <row r="3" spans="1:6" x14ac:dyDescent="0.4">
      <c r="A3" s="33" t="s">
        <v>249</v>
      </c>
      <c r="B3" s="34" t="s">
        <v>250</v>
      </c>
      <c r="C3" s="34" t="s">
        <v>251</v>
      </c>
      <c r="D3" s="34" t="s">
        <v>252</v>
      </c>
      <c r="E3" s="34" t="s">
        <v>253</v>
      </c>
      <c r="F3" s="34" t="s">
        <v>254</v>
      </c>
    </row>
    <row r="4" spans="1:6" x14ac:dyDescent="0.4">
      <c r="A4" s="10">
        <v>45752</v>
      </c>
      <c r="B4" s="3" t="s">
        <v>255</v>
      </c>
      <c r="C4" s="3"/>
      <c r="D4" s="35">
        <v>15000</v>
      </c>
      <c r="E4" s="35"/>
      <c r="F4" s="35">
        <f>D4-E4</f>
        <v>15000</v>
      </c>
    </row>
    <row r="5" spans="1:6" x14ac:dyDescent="0.4">
      <c r="A5" s="10">
        <v>45755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">
      <c r="A6" s="10">
        <v>45757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">
      <c r="A7" s="10">
        <v>45759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">
      <c r="A8" s="10">
        <v>45760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">
      <c r="A9" s="10">
        <v>45765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">
      <c r="A10" s="10">
        <v>45768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">
      <c r="A11" s="10">
        <v>45769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">
      <c r="A12" s="10">
        <v>45772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">
      <c r="A13" s="10">
        <v>45773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">
      <c r="A14" s="10">
        <v>45776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">
      <c r="A15" s="14" t="s">
        <v>264</v>
      </c>
      <c r="B15" s="14"/>
      <c r="C15" s="14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합계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workbookViewId="0">
      <selection activeCell="J17" sqref="J17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13" t="s">
        <v>265</v>
      </c>
      <c r="B1" s="13"/>
      <c r="C1" s="13"/>
      <c r="D1" s="13"/>
      <c r="E1" s="13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고운 정</cp:lastModifiedBy>
  <dcterms:created xsi:type="dcterms:W3CDTF">2023-04-27T08:01:32Z</dcterms:created>
  <dcterms:modified xsi:type="dcterms:W3CDTF">2025-08-25T14:12:23Z</dcterms:modified>
</cp:coreProperties>
</file>