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g\Downloads\2025_기출문제집_컴활1급실기_학습자료_241206 update\2025_기출문제집_컴활1급실기_학습자료_241206 update\01 시험장따라하기\"/>
    </mc:Choice>
  </mc:AlternateContent>
  <xr:revisionPtr revIDLastSave="0" documentId="13_ncr:1_{097FFFB8-02FD-4A1F-A1EB-DC9570FEBCE5}" xr6:coauthVersionLast="47" xr6:coauthVersionMax="47" xr10:uidLastSave="{00000000-0000-0000-0000-000000000000}"/>
  <bookViews>
    <workbookView xWindow="-120" yWindow="-120" windowWidth="29040" windowHeight="15840" tabRatio="771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1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3" l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J20" i="3"/>
  <c r="L12" i="3" a="1"/>
  <c r="L12" i="3" s="1"/>
  <c r="L13" i="3" a="1"/>
  <c r="L13" i="3"/>
  <c r="L14" i="3" a="1"/>
  <c r="L14" i="3" s="1"/>
  <c r="L15" i="3" a="1"/>
  <c r="L15" i="3"/>
  <c r="L16" i="3" a="1"/>
  <c r="L16" i="3" s="1"/>
  <c r="K13" i="3" a="1"/>
  <c r="K13" i="3" s="1"/>
  <c r="K14" i="3" a="1"/>
  <c r="K14" i="3"/>
  <c r="K15" i="3" a="1"/>
  <c r="K15" i="3" s="1"/>
  <c r="K16" i="3" a="1"/>
  <c r="K16" i="3" s="1"/>
  <c r="K12" i="3" a="1"/>
  <c r="K12" i="3" s="1"/>
  <c r="M13" i="3" a="1"/>
  <c r="M13" i="3" s="1"/>
  <c r="M14" i="3" a="1"/>
  <c r="M14" i="3" s="1"/>
  <c r="M15" i="3" a="1"/>
  <c r="M15" i="3" s="1"/>
  <c r="M16" i="3" a="1"/>
  <c r="M16" i="3"/>
  <c r="M12" i="3" a="1"/>
  <c r="M12" i="3" s="1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B35" i="1"/>
  <c r="H5" i="3" a="1"/>
  <c r="H7" i="3" a="1"/>
  <c r="H9" i="3" a="1"/>
  <c r="H11" i="3" a="1"/>
  <c r="H13" i="3" a="1"/>
  <c r="H15" i="3" a="1"/>
  <c r="H17" i="3" a="1"/>
  <c r="H19" i="3" a="1"/>
  <c r="H21" i="3" a="1"/>
  <c r="H23" i="3" a="1"/>
  <c r="H25" i="3" a="1"/>
  <c r="H27" i="3" a="1"/>
  <c r="H29" i="3" a="1"/>
  <c r="H31" i="3" a="1"/>
  <c r="H33" i="3" a="1"/>
  <c r="H6" i="3" a="1"/>
  <c r="H8" i="3" a="1"/>
  <c r="H10" i="3" a="1"/>
  <c r="H12" i="3" a="1"/>
  <c r="H14" i="3" a="1"/>
  <c r="H16" i="3" a="1"/>
  <c r="H18" i="3" a="1"/>
  <c r="H20" i="3" a="1"/>
  <c r="H22" i="3" a="1"/>
  <c r="H24" i="3" a="1"/>
  <c r="H26" i="3" a="1"/>
  <c r="H28" i="3" a="1"/>
  <c r="H30" i="3" a="1"/>
  <c r="H32" i="3" a="1"/>
  <c r="H4" i="3" a="1"/>
  <c r="H32" i="3" l="1"/>
  <c r="H30" i="3"/>
  <c r="H28" i="3"/>
  <c r="H26" i="3"/>
  <c r="H24" i="3"/>
  <c r="H22" i="3"/>
  <c r="H20" i="3"/>
  <c r="H18" i="3"/>
  <c r="H16" i="3"/>
  <c r="H14" i="3"/>
  <c r="H12" i="3"/>
  <c r="H10" i="3"/>
  <c r="H8" i="3"/>
  <c r="H6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7DC71E8-C6EC-4DCE-B08F-94B132279CA4}" name="MS Access Database_Query" type="1" refreshedVersion="8" background="1">
    <dbPr connection="DSN=MS Access Database;DBQ=C:\Users\lg\Downloads\2025_기출문제집_컴활1급실기_학습자료_241206 update\2025_기출문제집_컴활1급실기_학습자료_241206 update\01 시험장따라하기\학용품.accdb;DefaultDir=C:\Users\lg\Downloads\2025_기출문제집_컴활1급실기_학습자료_241206 update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<sst xmlns="http://schemas.openxmlformats.org/spreadsheetml/2006/main" count="528" uniqueCount="70">
  <si>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</si>
  <si>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</si>
  <si>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</si>
  <si>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</si>
  <si>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</si>
  <si>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</si>
  <si>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</si>
  <si>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</si>
  <si>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</si>
  <si>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</si>
  <si>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</si>
  <si>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</si>
  <si>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</si>
  <si>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</si>
  <si>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</si>
  <si>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</si>
  <si>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</si>
  <si>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</si>
  <si>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</si>
  <si>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</si>
  <si>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</si>
  <si>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</si>
  <si>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</si>
  <si>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</si>
  <si>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</si>
  <si>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</si>
  <si>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</si>
  <si>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</si>
  <si>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</si>
  <si>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</si>
  <si>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</si>
  <si>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</si>
  <si>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</si>
  <si>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</si>
  <si>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</si>
  <si>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</si>
  <si>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</si>
  <si>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</si>
  <si>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</si>
  <si>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</si>
  <si>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</si>
  <si>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</si>
  <si>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</si>
  <si>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</si>
  <si>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</si>
  <si>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</si>
  <si>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</si>
  <si>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</si>
  <si>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</si>
  <si>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</si>
  <si>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</si>
  <si>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</si>
  <si>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</si>
  <si>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</si>
  <si>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</si>
  <si>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</si>
  <si>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***</t>
  </si>
  <si>
    <t>분기(날짜)</t>
  </si>
  <si>
    <t>1사분기</t>
  </si>
  <si>
    <t>2사분기</t>
  </si>
  <si>
    <t>3사분기</t>
  </si>
  <si>
    <t>화진아트 요약</t>
  </si>
  <si>
    <t>모닝아트 요약</t>
  </si>
  <si>
    <t>신화상사 요약</t>
  </si>
  <si>
    <t>남경문구 요약</t>
  </si>
  <si>
    <t>리코더 개수</t>
  </si>
  <si>
    <t>연필 개수</t>
  </si>
  <si>
    <t>크레파스 개수</t>
  </si>
  <si>
    <t>종합장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</si>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</sst>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4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856.944652662038" backgroundQuery="1" createdVersion="8" refreshedVersion="8" minRefreshableVersion="3" recordCount="30" xr:uid="{58289068-C400-4889-A9EB-5CC421FFF136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 pivotCacheId="87526196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FF11B4-D4DB-48AF-AAD2-F655303975F0}" name="피벗 테이블1" cacheId="12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name="날짜"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2" baseItem="1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abSelected="1" workbookViewId="0">
      <selection activeCell="L8" sqref="L8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51</v>
      </c>
    </row>
    <row r="35" spans="2:7" x14ac:dyDescent="0.3">
      <c r="B35" t="b">
        <f>AND(FIND("화",C3),OR(MONTH(B3)=5,MONTH(B3)=7))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1" priority="1">
      <formula>(ISEVEN(ROW()))*(LEFT($D3,1)="E")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topLeftCell="A2" workbookViewId="0"/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opLeftCell="A3" workbookViewId="0">
      <selection activeCell="H12" sqref="H12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E4*F4*(1-VLOOKUP(D4,$J$5:$O$8,MATCH(F4,$K$4:$O$4,1)))</f>
        <v>399900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E5*F5*(1-VLOOKUP(D5,$J$5:$O$8,MATCH(F5,$K$4:$O$4,1)))</f>
        <v>27550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36100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85000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1336500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1269000</v>
      </c>
      <c r="H9" s="17" t="str" cm="1">
        <f t="array" ref="H9">fn비고(A9)</f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948599.99999999988</v>
      </c>
      <c r="H10" s="17" t="str" cm="1">
        <f t="array" ref="H10">fn비고(A10)</f>
        <v>2019-1사분기</v>
      </c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385950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441750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IFERROR(AVERAGE(IF(($B4:$B33=$J12)*($D4:$D33=K$11),$F$4:$F$33)),"판매수량없음")</f>
        <v>99</v>
      </c>
      <c r="L12" s="17">
        <f t="array" ref="L12">IFERROR(AVERAGE(IF(($B4:$B33=$J12)*($D4:$D33=L$11),$F$4:$F$33)),"판매수량없음")</f>
        <v>71.666666666666671</v>
      </c>
      <c r="M12" s="17" t="str">
        <f t="array" ref="M12">TEXT(SUM(($B$4:$B$33=J12)*1),0&amp;"건")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52440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IFERROR(AVERAGE(IF(($B5:$B34=$J13)*($D5:$D34=K$11),$F$4:$F$33)),"판매수량없음")</f>
        <v>판매수량없음</v>
      </c>
      <c r="L13" s="17">
        <f t="array" ref="L13">IFERROR(AVERAGE(IF(($B5:$B34=$J13)*($D5:$D34=L$11),$F$4:$F$33)),"판매수량없음")</f>
        <v>75.599999999999994</v>
      </c>
      <c r="M13" s="17" t="str">
        <f t="array" ref="M13">TEXT(SUM(($B$4:$B$33=J13)*1),0&amp;"건")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142100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IFERROR(AVERAGE(IF(($B6:$B35=$J14)*($D6:$D35=K$11),$F$4:$F$33)),"판매수량없음")</f>
        <v>62</v>
      </c>
      <c r="L14" s="17" t="str">
        <f t="array" ref="L14">IFERROR(AVERAGE(IF(($B6:$B35=$J14)*($D6:$D35=L$11),$F$4:$F$33)),"판매수량없음")</f>
        <v>판매수량없음</v>
      </c>
      <c r="M14" s="17" t="str">
        <f t="array" ref="M14">TEXT(SUM(($B$4:$B$33=J14)*1),0&amp;"건")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53010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IFERROR(AVERAGE(IF(($B7:$B36=$J15)*($D7:$D36=K$11),$F$4:$F$33)),"판매수량없음")</f>
        <v>판매수량없음</v>
      </c>
      <c r="L15" s="17">
        <f t="array" ref="L15">IFERROR(AVERAGE(IF(($B7:$B36=$J15)*($D7:$D36=L$11),$F$4:$F$33)),"판매수량없음")</f>
        <v>42</v>
      </c>
      <c r="M15" s="17" t="str">
        <f t="array" ref="M15">TEXT(SUM(($B$4:$B$33=J15)*1),0&amp;"건")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 t="e">
        <f t="shared" si="0"/>
        <v>#VALUE!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IFERROR(AVERAGE(IF(($B8:$B37=$J16)*($D8:$D37=K$11),$F$4:$F$33)),"판매수량없음")</f>
        <v>49</v>
      </c>
      <c r="L16" s="17">
        <f t="array" ref="L16">IFERROR(AVERAGE(IF(($B8:$B37=$J16)*($D8:$D37=L$11),$F$4:$F$33)),"판매수량없음")</f>
        <v>89</v>
      </c>
      <c r="M16" s="17" t="str">
        <f t="array" ref="M16">TEXT(SUM(($B$4:$B$33=J16)*1),0&amp;"건")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53010</v>
      </c>
      <c r="H17" s="17" t="str" cm="1">
        <f t="array" ref="H17">fn비고(A17)</f>
        <v>2019-4사분기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256500</v>
      </c>
      <c r="H18" s="17" t="str" cm="1">
        <f t="array" ref="H18">fn비고(A18)</f>
        <v>2020-2사분기</v>
      </c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106920</v>
      </c>
      <c r="H19" s="17" t="str" cm="1">
        <f t="array" ref="H19">fn비고(A19)</f>
        <v>2019-2사분기</v>
      </c>
      <c r="J19" s="42" t="s">
        <v>26</v>
      </c>
      <c r="K19" s="42"/>
      <c r="L19" s="42"/>
      <c r="M19" s="42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96120</v>
      </c>
      <c r="H20" s="17" t="str" cm="1">
        <f t="array" ref="H20">fn비고(A20)</f>
        <v>2019-1사분기</v>
      </c>
      <c r="J20" s="43" t="str">
        <f>INDEX(D4:D33,MATCH(MAX(F4:F33),$F$4:$F$33))&amp;"-"&amp;INDEX(B4:B33,MATCH(MAX(F4:F33),$F$4:$F$33))</f>
        <v>리코더-모닝아트</v>
      </c>
      <c r="K20" s="43"/>
      <c r="L20" s="43"/>
      <c r="M20" s="43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294500</v>
      </c>
      <c r="H21" s="17" t="str" cm="1">
        <f t="array" ref="H21">fn비고(A21)</f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358050</v>
      </c>
      <c r="H22" s="17" t="str" cm="1">
        <f t="array" ref="H22">fn비고(A22)</f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63611.999999999993</v>
      </c>
      <c r="H23" s="17" t="str" cm="1">
        <f t="array" ref="H23">fn비고(A23)</f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972000</v>
      </c>
      <c r="H24" s="17" t="str" cm="1">
        <f t="array" ref="H24">fn비고(A24)</f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82800</v>
      </c>
      <c r="H25" s="17" t="str" cm="1">
        <f t="array" ref="H25">fn비고(A25)</f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1296000</v>
      </c>
      <c r="H26" s="17" t="str" cm="1">
        <f t="array" ref="H26">fn비고(A26)</f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205800</v>
      </c>
      <c r="H27" s="17" t="str" cm="1">
        <f t="array" ref="H27">fn비고(A27)</f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711450</v>
      </c>
      <c r="H28" s="17" t="str" cm="1">
        <f t="array" ref="H28">fn비고(A28)</f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107800</v>
      </c>
      <c r="H29" s="17" t="str" cm="1">
        <f t="array" ref="H29">fn비고(A29)</f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342000</v>
      </c>
      <c r="H30" s="17" t="str" cm="1">
        <f t="array" ref="H30">fn비고(A30)</f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 t="e">
        <f>E31*F31*(1-VLOOKUP(D31,$J$5:$O$8,MATCH(F31,$K$4:$O$4,1)))</f>
        <v>#VALUE!</v>
      </c>
      <c r="H31" s="17" t="str" cm="1">
        <f t="array" ref="H31">fn비고(A31)</f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1080000</v>
      </c>
      <c r="H32" s="17" t="str" cm="1">
        <f t="array" ref="H32">fn비고(A32)</f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1242000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D2" sqref="D2"/>
    </sheetView>
  </sheetViews>
  <sheetFormatPr defaultRowHeight="16.5" x14ac:dyDescent="0.3"/>
  <cols>
    <col min="2" max="2" width="13.5" bestFit="1" customWidth="1"/>
    <col min="3" max="3" width="9" bestFit="1" customWidth="1"/>
    <col min="4" max="33" width="12.5" bestFit="1" customWidth="1"/>
    <col min="34" max="35" width="19.25" bestFit="1" customWidth="1"/>
    <col min="36" max="55" width="12.5" bestFit="1" customWidth="1"/>
    <col min="56" max="57" width="19.25" bestFit="1" customWidth="1"/>
    <col min="58" max="67" width="12.5" bestFit="1" customWidth="1"/>
    <col min="68" max="69" width="19.25" bestFit="1" customWidth="1"/>
    <col min="70" max="70" width="14.625" bestFit="1" customWidth="1"/>
    <col min="71" max="71" width="17.375" bestFit="1" customWidth="1"/>
    <col min="72" max="72" width="14.625" bestFit="1" customWidth="1"/>
    <col min="73" max="73" width="17.375" bestFit="1" customWidth="1"/>
    <col min="74" max="74" width="14.625" bestFit="1" customWidth="1"/>
    <col min="75" max="75" width="17.375" bestFit="1" customWidth="1"/>
    <col min="76" max="76" width="14.625" bestFit="1" customWidth="1"/>
    <col min="77" max="77" width="17.375" bestFit="1" customWidth="1"/>
    <col min="78" max="78" width="14.625" bestFit="1" customWidth="1"/>
    <col min="79" max="79" width="17.375" bestFit="1" customWidth="1"/>
    <col min="80" max="80" width="14.625" bestFit="1" customWidth="1"/>
    <col min="81" max="81" width="17.375" bestFit="1" customWidth="1"/>
    <col min="82" max="82" width="14.625" bestFit="1" customWidth="1"/>
    <col min="83" max="83" width="17.375" bestFit="1" customWidth="1"/>
    <col min="84" max="84" width="14.625" bestFit="1" customWidth="1"/>
    <col min="85" max="85" width="17.375" bestFit="1" customWidth="1"/>
    <col min="86" max="86" width="14.625" bestFit="1" customWidth="1"/>
    <col min="87" max="87" width="17.375" bestFit="1" customWidth="1"/>
    <col min="88" max="88" width="14.625" bestFit="1" customWidth="1"/>
    <col min="89" max="89" width="17.375" bestFit="1" customWidth="1"/>
    <col min="90" max="90" width="14.625" bestFit="1" customWidth="1"/>
    <col min="91" max="91" width="17.375" bestFit="1" customWidth="1"/>
    <col min="92" max="92" width="14.625" bestFit="1" customWidth="1"/>
    <col min="93" max="93" width="17.375" bestFit="1" customWidth="1"/>
    <col min="94" max="94" width="14.625" bestFit="1" customWidth="1"/>
    <col min="95" max="95" width="17.375" bestFit="1" customWidth="1"/>
    <col min="96" max="96" width="14.625" bestFit="1" customWidth="1"/>
    <col min="97" max="97" width="17.375" bestFit="1" customWidth="1"/>
    <col min="98" max="98" width="14.625" bestFit="1" customWidth="1"/>
    <col min="99" max="99" width="17.375" bestFit="1" customWidth="1"/>
    <col min="100" max="100" width="14.625" bestFit="1" customWidth="1"/>
    <col min="101" max="101" width="17.375" bestFit="1" customWidth="1"/>
    <col min="102" max="102" width="14.625" bestFit="1" customWidth="1"/>
    <col min="103" max="103" width="17.375" bestFit="1" customWidth="1"/>
    <col min="104" max="104" width="14.625" bestFit="1" customWidth="1"/>
    <col min="105" max="105" width="17.375" bestFit="1" customWidth="1"/>
    <col min="106" max="106" width="14.625" bestFit="1" customWidth="1"/>
    <col min="107" max="107" width="17.375" bestFit="1" customWidth="1"/>
    <col min="108" max="108" width="14.625" bestFit="1" customWidth="1"/>
    <col min="109" max="109" width="17.375" bestFit="1" customWidth="1"/>
    <col min="110" max="110" width="14.625" bestFit="1" customWidth="1"/>
    <col min="111" max="111" width="17.375" bestFit="1" customWidth="1"/>
    <col min="112" max="112" width="14.625" bestFit="1" customWidth="1"/>
    <col min="113" max="113" width="17.375" bestFit="1" customWidth="1"/>
    <col min="114" max="114" width="14.625" bestFit="1" customWidth="1"/>
    <col min="115" max="115" width="17.375" bestFit="1" customWidth="1"/>
    <col min="116" max="116" width="14.625" bestFit="1" customWidth="1"/>
    <col min="117" max="117" width="17.375" bestFit="1" customWidth="1"/>
    <col min="118" max="118" width="14.625" bestFit="1" customWidth="1"/>
    <col min="119" max="119" width="17.375" bestFit="1" customWidth="1"/>
    <col min="120" max="120" width="14.625" bestFit="1" customWidth="1"/>
    <col min="121" max="121" width="17.375" bestFit="1" customWidth="1"/>
    <col min="122" max="122" width="14.625" bestFit="1" customWidth="1"/>
    <col min="123" max="123" width="17.375" bestFit="1" customWidth="1"/>
  </cols>
  <sheetData>
    <row r="2" spans="2:9" x14ac:dyDescent="0.3">
      <c r="D2" s="34" t="s">
        <v>57</v>
      </c>
      <c r="E2" s="34" t="s">
        <v>55</v>
      </c>
    </row>
    <row r="3" spans="2:9" x14ac:dyDescent="0.3">
      <c r="D3" t="s">
        <v>58</v>
      </c>
      <c r="F3" t="s">
        <v>59</v>
      </c>
      <c r="H3" t="s">
        <v>60</v>
      </c>
    </row>
    <row r="4" spans="2:9" x14ac:dyDescent="0.3">
      <c r="B4" s="34" t="s">
        <v>1</v>
      </c>
      <c r="C4" s="34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3">
      <c r="B5" t="s">
        <v>17</v>
      </c>
      <c r="D5" s="35">
        <v>30000</v>
      </c>
      <c r="E5">
        <v>164</v>
      </c>
      <c r="F5" s="35">
        <v>20000</v>
      </c>
      <c r="G5">
        <v>35</v>
      </c>
      <c r="H5" s="35">
        <v>15000</v>
      </c>
      <c r="I5">
        <v>51</v>
      </c>
    </row>
    <row r="6" spans="2:9" x14ac:dyDescent="0.3">
      <c r="C6" t="s">
        <v>13</v>
      </c>
      <c r="D6" s="35">
        <v>30000</v>
      </c>
      <c r="E6">
        <v>164</v>
      </c>
      <c r="F6" s="35">
        <v>15000</v>
      </c>
      <c r="G6">
        <v>24</v>
      </c>
      <c r="H6" s="35">
        <v>15000</v>
      </c>
      <c r="I6">
        <v>51</v>
      </c>
    </row>
    <row r="7" spans="2:9" x14ac:dyDescent="0.3">
      <c r="C7" t="s">
        <v>10</v>
      </c>
      <c r="D7" s="35" t="s">
        <v>56</v>
      </c>
      <c r="E7" t="s">
        <v>56</v>
      </c>
      <c r="F7" s="35">
        <v>5000</v>
      </c>
      <c r="G7">
        <v>11</v>
      </c>
      <c r="H7" s="35" t="s">
        <v>56</v>
      </c>
      <c r="I7" t="s">
        <v>56</v>
      </c>
    </row>
    <row r="8" spans="2:9" x14ac:dyDescent="0.3">
      <c r="B8" t="s">
        <v>8</v>
      </c>
      <c r="D8" s="35">
        <v>65000</v>
      </c>
      <c r="E8">
        <v>461</v>
      </c>
      <c r="F8" s="35">
        <v>30000</v>
      </c>
      <c r="G8">
        <v>179</v>
      </c>
      <c r="H8" s="35">
        <v>15000</v>
      </c>
      <c r="I8">
        <v>92</v>
      </c>
    </row>
    <row r="9" spans="2:9" x14ac:dyDescent="0.3">
      <c r="C9" t="s">
        <v>13</v>
      </c>
      <c r="D9" s="35">
        <v>45000</v>
      </c>
      <c r="E9">
        <v>197</v>
      </c>
      <c r="F9" s="35">
        <v>30000</v>
      </c>
      <c r="G9">
        <v>179</v>
      </c>
      <c r="H9" s="35">
        <v>15000</v>
      </c>
      <c r="I9">
        <v>92</v>
      </c>
    </row>
    <row r="10" spans="2:9" x14ac:dyDescent="0.3">
      <c r="C10" t="s">
        <v>10</v>
      </c>
      <c r="D10" s="35">
        <v>20000</v>
      </c>
      <c r="E10">
        <v>264</v>
      </c>
      <c r="F10" s="35" t="s">
        <v>56</v>
      </c>
      <c r="G10" t="s">
        <v>56</v>
      </c>
      <c r="H10" s="35" t="s">
        <v>56</v>
      </c>
      <c r="I10" t="s">
        <v>56</v>
      </c>
    </row>
    <row r="11" spans="2:9" x14ac:dyDescent="0.3">
      <c r="B11" t="s">
        <v>11</v>
      </c>
      <c r="D11" s="35">
        <v>1200</v>
      </c>
      <c r="E11">
        <v>57</v>
      </c>
      <c r="F11" s="35">
        <v>1000</v>
      </c>
      <c r="G11">
        <v>99</v>
      </c>
      <c r="H11" s="35" t="s">
        <v>56</v>
      </c>
      <c r="I11" t="s">
        <v>56</v>
      </c>
    </row>
    <row r="12" spans="2:9" x14ac:dyDescent="0.3">
      <c r="C12" t="s">
        <v>7</v>
      </c>
      <c r="D12" s="35">
        <v>1200</v>
      </c>
      <c r="E12">
        <v>57</v>
      </c>
      <c r="F12" s="35" t="s">
        <v>56</v>
      </c>
      <c r="G12" t="s">
        <v>56</v>
      </c>
      <c r="H12" s="35" t="s">
        <v>56</v>
      </c>
      <c r="I12" t="s">
        <v>56</v>
      </c>
    </row>
    <row r="13" spans="2:9" x14ac:dyDescent="0.3">
      <c r="C13" t="s">
        <v>16</v>
      </c>
      <c r="D13" s="35" t="s">
        <v>56</v>
      </c>
      <c r="E13" t="s">
        <v>56</v>
      </c>
      <c r="F13" s="35">
        <v>1000</v>
      </c>
      <c r="G13">
        <v>99</v>
      </c>
      <c r="H13" s="35" t="s">
        <v>56</v>
      </c>
      <c r="I13" t="s">
        <v>56</v>
      </c>
    </row>
    <row r="14" spans="2:9" x14ac:dyDescent="0.3">
      <c r="B14" t="s">
        <v>14</v>
      </c>
      <c r="D14" s="35">
        <v>7000</v>
      </c>
      <c r="E14">
        <v>178</v>
      </c>
      <c r="F14" s="35">
        <v>8200</v>
      </c>
      <c r="G14">
        <v>248</v>
      </c>
      <c r="H14" s="35">
        <v>6000</v>
      </c>
      <c r="I14">
        <v>51</v>
      </c>
    </row>
    <row r="15" spans="2:9" x14ac:dyDescent="0.3">
      <c r="C15" t="s">
        <v>7</v>
      </c>
      <c r="D15" s="35" t="s">
        <v>56</v>
      </c>
      <c r="E15" t="s">
        <v>56</v>
      </c>
      <c r="F15" s="35">
        <v>1200</v>
      </c>
      <c r="G15">
        <v>99</v>
      </c>
      <c r="H15" s="35" t="s">
        <v>56</v>
      </c>
      <c r="I15" t="s">
        <v>56</v>
      </c>
    </row>
    <row r="16" spans="2:9" x14ac:dyDescent="0.3">
      <c r="C16" t="s">
        <v>16</v>
      </c>
      <c r="D16" s="35">
        <v>2000</v>
      </c>
      <c r="E16">
        <v>149</v>
      </c>
      <c r="F16" s="35">
        <v>2000</v>
      </c>
      <c r="G16">
        <v>95</v>
      </c>
      <c r="H16" s="35">
        <v>1000</v>
      </c>
      <c r="I16">
        <v>29</v>
      </c>
    </row>
    <row r="17" spans="2:9" x14ac:dyDescent="0.3">
      <c r="C17" t="s">
        <v>10</v>
      </c>
      <c r="D17" s="35">
        <v>5000</v>
      </c>
      <c r="E17">
        <v>29</v>
      </c>
      <c r="F17" s="35">
        <v>5000</v>
      </c>
      <c r="G17">
        <v>54</v>
      </c>
      <c r="H17" s="35">
        <v>5000</v>
      </c>
      <c r="I17">
        <v>22</v>
      </c>
    </row>
    <row r="18" spans="2:9" x14ac:dyDescent="0.3">
      <c r="B18" t="s">
        <v>5</v>
      </c>
      <c r="D18" s="35">
        <v>2400</v>
      </c>
      <c r="E18">
        <v>135</v>
      </c>
      <c r="F18" s="35">
        <v>1200</v>
      </c>
      <c r="G18">
        <v>16</v>
      </c>
      <c r="H18" s="35">
        <v>5000</v>
      </c>
      <c r="I18">
        <v>86</v>
      </c>
    </row>
    <row r="19" spans="2:9" x14ac:dyDescent="0.3">
      <c r="C19" t="s">
        <v>7</v>
      </c>
      <c r="D19" s="35">
        <v>2400</v>
      </c>
      <c r="E19">
        <v>135</v>
      </c>
      <c r="F19" s="35">
        <v>1200</v>
      </c>
      <c r="G19">
        <v>16</v>
      </c>
      <c r="H19" s="35" t="s">
        <v>56</v>
      </c>
      <c r="I19" t="s">
        <v>56</v>
      </c>
    </row>
    <row r="20" spans="2:9" x14ac:dyDescent="0.3">
      <c r="C20" t="s">
        <v>10</v>
      </c>
      <c r="D20" s="35" t="s">
        <v>56</v>
      </c>
      <c r="E20" t="s">
        <v>56</v>
      </c>
      <c r="F20" s="35" t="s">
        <v>56</v>
      </c>
      <c r="G20" t="s">
        <v>56</v>
      </c>
      <c r="H20" s="35">
        <v>5000</v>
      </c>
      <c r="I20">
        <v>86</v>
      </c>
    </row>
    <row r="21" spans="2:9" x14ac:dyDescent="0.3">
      <c r="B21" t="s">
        <v>52</v>
      </c>
      <c r="D21" s="35">
        <v>105600</v>
      </c>
      <c r="E21">
        <v>995</v>
      </c>
      <c r="F21" s="35">
        <v>60400</v>
      </c>
      <c r="G21">
        <v>577</v>
      </c>
      <c r="H21" s="35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B2" sqref="B2:G38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14"/>
      <c r="D5" s="14"/>
      <c r="E5" s="36" t="s">
        <v>65</v>
      </c>
      <c r="F5" s="40">
        <f>SUBTOTAL(3,F3:F4)</f>
        <v>2</v>
      </c>
      <c r="G5" s="24"/>
    </row>
    <row r="6" spans="2:7" outlineLevel="3" x14ac:dyDescent="0.3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14"/>
      <c r="D7" s="14"/>
      <c r="E7" s="36" t="s">
        <v>66</v>
      </c>
      <c r="F7" s="40">
        <f>SUBTOTAL(3,F6:F6)</f>
        <v>1</v>
      </c>
      <c r="G7" s="24"/>
    </row>
    <row r="8" spans="2:7" outlineLevel="1" x14ac:dyDescent="0.3">
      <c r="B8" s="15"/>
      <c r="C8" s="36" t="s">
        <v>64</v>
      </c>
      <c r="D8" s="14"/>
      <c r="E8" s="1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14"/>
      <c r="D14" s="14"/>
      <c r="E14" s="36" t="s">
        <v>65</v>
      </c>
      <c r="F14" s="40">
        <f>SUBTOTAL(3,F9:F13)</f>
        <v>5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14"/>
      <c r="D18" s="14"/>
      <c r="E18" s="36" t="s">
        <v>67</v>
      </c>
      <c r="F18" s="40">
        <f>SUBTOTAL(3,F15:F17)</f>
        <v>3</v>
      </c>
      <c r="G18" s="24"/>
    </row>
    <row r="19" spans="2:7" outlineLevel="1" x14ac:dyDescent="0.3">
      <c r="B19" s="15"/>
      <c r="C19" s="36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14"/>
      <c r="D21" s="14"/>
      <c r="E21" s="36" t="s">
        <v>65</v>
      </c>
      <c r="F21" s="40">
        <f>SUBTOTAL(3,F20:F20)</f>
        <v>1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14"/>
      <c r="D25" s="14"/>
      <c r="E25" s="36" t="s">
        <v>68</v>
      </c>
      <c r="F25" s="40">
        <f>SUBTOTAL(3,F22:F24)</f>
        <v>3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14"/>
      <c r="D28" s="14"/>
      <c r="E28" s="36" t="s">
        <v>67</v>
      </c>
      <c r="F28" s="40">
        <f>SUBTOTAL(3,F26:F27)</f>
        <v>2</v>
      </c>
      <c r="G28" s="24"/>
    </row>
    <row r="29" spans="2:7" outlineLevel="1" x14ac:dyDescent="0.3">
      <c r="B29" s="15"/>
      <c r="C29" s="36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14"/>
      <c r="D31" s="14"/>
      <c r="E31" s="36" t="s">
        <v>65</v>
      </c>
      <c r="F31" s="40">
        <f>SUBTOTAL(3,F30:F30)</f>
        <v>1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37"/>
      <c r="C35" s="20"/>
      <c r="D35" s="20"/>
      <c r="E35" s="39" t="s">
        <v>66</v>
      </c>
      <c r="F35" s="41">
        <f>SUBTOTAL(3,F32:F34)</f>
        <v>3</v>
      </c>
      <c r="G35" s="38"/>
    </row>
    <row r="36" spans="2:7" outlineLevel="1" x14ac:dyDescent="0.3">
      <c r="B36" s="37"/>
      <c r="C36" s="39" t="s">
        <v>61</v>
      </c>
      <c r="D36" s="20"/>
      <c r="E36" s="20"/>
      <c r="F36" s="38"/>
      <c r="G36" s="38">
        <f>SUBTOTAL(9,G30:G34)</f>
        <v>223</v>
      </c>
    </row>
    <row r="37" spans="2:7" x14ac:dyDescent="0.3">
      <c r="B37" s="37"/>
      <c r="C37" s="39"/>
      <c r="D37" s="20"/>
      <c r="E37" s="39" t="s">
        <v>69</v>
      </c>
      <c r="F37" s="41">
        <f>SUBTOTAL(3,F3:F34)</f>
        <v>21</v>
      </c>
      <c r="G37" s="38"/>
    </row>
    <row r="38" spans="2:7" x14ac:dyDescent="0.3">
      <c r="B38" s="37"/>
      <c r="C38" s="39" t="s">
        <v>52</v>
      </c>
      <c r="D38" s="20"/>
      <c r="E38" s="20"/>
      <c r="F38" s="38"/>
      <c r="G38" s="38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workbookViewId="0"/>
  </sheetViews>
  <sheetFormatPr defaultRowHeight="16.5" x14ac:dyDescent="0.3"/>
  <cols>
    <col min="1" max="1" width="11.875" customWidth="1"/>
    <col min="2" max="2" width="11.875" bestFit="1" customWidth="1"/>
  </cols>
  <sheetData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F6" sqref="F6:F15"/>
    </sheetView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H1" sqref="H1:H1048576"/>
    </sheetView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20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4"/>
      <c r="B4" s="14"/>
      <c r="C4" s="14"/>
      <c r="D4" s="16"/>
      <c r="E4" s="16"/>
      <c r="F4" s="16"/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정유진[ 학부재학 / 컴퓨터학과 ]</cp:lastModifiedBy>
  <dcterms:created xsi:type="dcterms:W3CDTF">2023-08-09T00:13:15Z</dcterms:created>
  <dcterms:modified xsi:type="dcterms:W3CDTF">2025-07-18T15:12:09Z</dcterms:modified>
</cp:coreProperties>
</file>