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8\Desktop\"/>
    </mc:Choice>
  </mc:AlternateContent>
  <xr:revisionPtr revIDLastSave="0" documentId="13_ncr:1_{5B8D8AE3-4F07-452C-AB53-4E24FC69134B}" xr6:coauthVersionLast="47" xr6:coauthVersionMax="47" xr10:uidLastSave="{00000000-0000-0000-0000-000000000000}"/>
  <bookViews>
    <workbookView xWindow="-108" yWindow="-108" windowWidth="23256" windowHeight="12456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MONTH" hidden="1" xlm="1">#NAME?</definedName>
    <definedName name="_xleta.OR" hidden="1" xlm="1">#NAME?</definedName>
    <definedName name="_xleta.T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J20" i="3"/>
  <c r="M13" i="3" a="1"/>
  <c r="M13" i="3"/>
  <c r="M14" i="3" a="1"/>
  <c r="M14" i="3"/>
  <c r="M15" i="3" a="1"/>
  <c r="M15" i="3"/>
  <c r="M16" i="3" a="1"/>
  <c r="M16" i="3"/>
  <c r="M12" i="3" a="1"/>
  <c r="M12" i="3"/>
  <c r="K12" i="3" a="1"/>
  <c r="K12" i="3"/>
  <c r="K13" i="3" a="1"/>
  <c r="K13" i="3"/>
  <c r="K14" i="3" a="1"/>
  <c r="K14" i="3"/>
  <c r="K15" i="3" a="1"/>
  <c r="K15" i="3"/>
  <c r="K16" i="3" a="1"/>
  <c r="K16" i="3"/>
  <c r="L13" i="3" a="1"/>
  <c r="L13" i="3"/>
  <c r="L14" i="3" a="1"/>
  <c r="L14" i="3"/>
  <c r="L15" i="3" a="1"/>
  <c r="L15" i="3"/>
  <c r="L16" i="3" a="1"/>
  <c r="L16" i="3"/>
  <c r="L12" i="3" a="1"/>
  <c r="L12" i="3"/>
  <c r="H33" i="3" a="1"/>
  <c r="H33" i="3" s="1"/>
  <c r="H32" i="3" a="1"/>
  <c r="H32" i="3" s="1"/>
  <c r="H31" i="3" a="1"/>
  <c r="H31" i="3" s="1"/>
  <c r="H30" i="3" a="1"/>
  <c r="H30" i="3" s="1"/>
  <c r="H29" i="3" a="1"/>
  <c r="H29" i="3" s="1"/>
  <c r="H28" i="3" a="1"/>
  <c r="H28" i="3" s="1"/>
  <c r="H27" i="3" a="1"/>
  <c r="H27" i="3" s="1"/>
  <c r="H26" i="3" a="1"/>
  <c r="H26" i="3" s="1"/>
  <c r="H25" i="3" a="1"/>
  <c r="H25" i="3" s="1"/>
  <c r="H24" i="3" a="1"/>
  <c r="H24" i="3" s="1"/>
  <c r="H23" i="3" a="1"/>
  <c r="H23" i="3" s="1"/>
  <c r="H22" i="3" a="1"/>
  <c r="H22" i="3" s="1"/>
  <c r="H21" i="3" a="1"/>
  <c r="H21" i="3" s="1"/>
  <c r="H20" i="3" a="1"/>
  <c r="H20" i="3" s="1"/>
  <c r="H19" i="3" a="1"/>
  <c r="H19" i="3" s="1"/>
  <c r="H18" i="3" a="1"/>
  <c r="H18" i="3" s="1"/>
  <c r="H17" i="3" a="1"/>
  <c r="H17" i="3" s="1"/>
  <c r="H16" i="3" a="1"/>
  <c r="H16" i="3" s="1"/>
  <c r="H15" i="3" a="1"/>
  <c r="H15" i="3" s="1"/>
  <c r="H14" i="3" a="1"/>
  <c r="H14" i="3" s="1"/>
  <c r="H13" i="3" a="1"/>
  <c r="H13" i="3" s="1"/>
  <c r="H12" i="3" a="1"/>
  <c r="H12" i="3" s="1"/>
  <c r="H11" i="3" a="1"/>
  <c r="H11" i="3" s="1"/>
  <c r="H10" i="3" a="1"/>
  <c r="H10" i="3" s="1"/>
  <c r="H9" i="3" a="1"/>
  <c r="H9" i="3" s="1"/>
  <c r="H8" i="3" a="1"/>
  <c r="H8" i="3" s="1"/>
  <c r="H7" i="3" a="1"/>
  <c r="H7" i="3" s="1"/>
  <c r="H6" i="3" a="1"/>
  <c r="H6" i="3" s="1"/>
  <c r="H5" i="3" a="1"/>
  <c r="H5" i="3" s="1"/>
  <c r="H4" i="3" a="1"/>
  <c r="H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B3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D85ACF6-A46F-4F9E-94DB-6C8C0268991A}" name="MS Access Database_Query" type="1" refreshedVersion="8" background="1">
    <dbPr connection="DSN=MS Access Database;DBQ=C:\학용품.accdb;DefaultDir=C:\Users\82108\Documents;DriverId=25;FIL=MS Access;MaxBufferSize=2048;PageTimeout=5;" command="SELECT 학용품판매.날짜, 학용품판매.문구점, 학용품판매.품목, 학용품판매.단가, 학용품판매.수량_x000d__x000a_FROM `C: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<sst xmlns="http://schemas.openxmlformats.org/spreadsheetml/2006/main" count="532" uniqueCount="73">
  <si>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</si>
  <si>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</si>
  <si>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</si>
  <si>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</si>
  <si>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</si>
  <si>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</si>
  <si>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</si>
  <si>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</si>
  <si>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</si>
  <si>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</si>
  <si>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</si>
  <si>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</si>
  <si>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</si>
  <si>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</si>
  <si>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</si>
  <si>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</si>
  <si>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</si>
  <si>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</si>
  <si>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</si>
  <si>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</si>
  <si>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</si>
  <si>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</si>
  <si>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</si>
  <si>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</si>
  <si>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</si>
  <si>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</si>
  <si>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</si>
  <si>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</si>
  <si>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</si>
  <si>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</si>
  <si>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</si>
  <si>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</si>
  <si>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</si>
  <si>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</si>
  <si>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</si>
  <si>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</si>
  <si>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</si>
  <si>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</si>
  <si>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</si>
  <si>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</si>
  <si>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</si>
  <si>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</si>
  <si>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</si>
  <si>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</si>
  <si>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</si>
  <si>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</si>
  <si>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</si>
  <si>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</si>
  <si>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</si>
  <si>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</si>
  <si>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</si>
  <si>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</si>
  <si>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</si>
  <si>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수량</t>
  </si>
  <si>
    <t>합계 : 단가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</si>
  <si>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</si>
  <si>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</si>
  <si>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</si>
  <si>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</si>
  <si>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</si>
  <si>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</si>
  <si>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</si>
  <si>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</si>
  <si>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</si>
  <si>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</si>
  <si>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</si>
  <si>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</si>
  <si>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</si>
  <si>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</si>
  <si>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</si>
  <si>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</si>
  <si>
    <t>판매 현황</t>
    <phoneticPr fontId="1" type="noConversion"/>
  </si>
  <si>
    <t>2025-06-24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</si>
</sst>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&quot;날짜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4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0" xfId="0" pivotButton="1" applyNumberFormat="1">
      <alignment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3">
    <dxf>
      <numFmt numFmtId="178" formatCode="&quot;날짜&quot;"/>
    </dxf>
    <dxf>
      <numFmt numFmtId="177" formatCode="#,##0_ 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 baseline="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  <a:endParaRPr lang="ko-KR" altLang="en-US" sz="20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246866265610606"/>
          <c:y val="0.16522988505747127"/>
          <c:w val="0.87049102269295986"/>
          <c:h val="0.660027491175672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  <c:max val="4000000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majorUnit val="5000000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명주" refreshedDate="45835.421828819446" backgroundQuery="1" createdVersion="8" refreshedVersion="8" minRefreshableVersion="3" recordCount="30" xr:uid="{6462AE51-FCB4-426C-9B12-D9FD71FB9B3B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4DB393-8BB1-44BA-B070-416B9EAAF8BB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0" baseItem="0"/>
    <dataField name="합계 : 수량" fld="4" baseField="0" baseItem="0"/>
  </dataFields>
  <formats count="2">
    <format dxfId="1">
      <pivotArea outline="0" collapsedLevelsAreSubtotals="1" fieldPosition="0"/>
    </format>
    <format dxfId="0">
      <pivotArea field="5" type="button" dataOnly="0" labelOnly="1" outline="0" axis="axisCol" fieldPosition="0"/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22" workbookViewId="0">
      <selection activeCell="G33" sqref="G33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AND(FIND("화",$C3)&gt;=1,OR(MONTH($B3)=5,MONTH($B3)=7))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2" priority="1">
      <formula>(ISEVEN(ROW())*(LEFT($D3,1)="e"))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L20" sqref="L20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19" workbookViewId="0">
      <selection activeCell="J20" sqref="J20:M20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IFERROR(AVERAGE(IF((K$11=$D$4:$D$33)*($J12=$B$4:$B$33),$F$4:$F$33)),"판매수량없음")</f>
        <v>99</v>
      </c>
      <c r="L12" s="17">
        <f t="array" ref="L12">IFERROR(AVERAGE(IF((L$11=$D$4:$D$33)*($J12=$B$4:$B$33),$F$4:$F$33)),"판매수량없음")</f>
        <v>71.666666666666671</v>
      </c>
      <c r="M12" s="17" t="str">
        <f t="array" ref="M12">TEXT(SUM((J12=$B$4:$B$33)*1),"0건")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IFERROR(AVERAGE(IF((K$11=$D$4:$D$33)*($J13=$B$4:$B$33),$F$4:$F$33)),"판매수량없음")</f>
        <v>판매수량없음</v>
      </c>
      <c r="L13" s="17">
        <f t="array" ref="L13">IFERROR(AVERAGE(IF((L$11=$D$4:$D$33)*($J13=$B$4:$B$33),$F$4:$F$33)),"판매수량없음")</f>
        <v>79.2</v>
      </c>
      <c r="M13" s="17" t="str">
        <f t="array" ref="M13">TEXT(SUM((J13=$B$4:$B$33)*1),"0건")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IFERROR(AVERAGE(IF((K$11=$D$4:$D$33)*($J14=$B$4:$B$33),$F$4:$F$33)),"판매수량없음")</f>
        <v>57</v>
      </c>
      <c r="L14" s="17" t="str">
        <f t="array" ref="L14">IFERROR(AVERAGE(IF((L$11=$D$4:$D$33)*($J14=$B$4:$B$33),$F$4:$F$33)),"판매수량없음")</f>
        <v>판매수량없음</v>
      </c>
      <c r="M14" s="17" t="str">
        <f t="array" ref="M14">TEXT(SUM((J14=$B$4:$B$33)*1),"0건")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IFERROR(AVERAGE(IF((K$11=$D$4:$D$33)*($J15=$B$4:$B$33),$F$4:$F$33)),"판매수량없음")</f>
        <v>판매수량없음</v>
      </c>
      <c r="L15" s="17">
        <f t="array" ref="L15">IFERROR(AVERAGE(IF((L$11=$D$4:$D$33)*($J15=$B$4:$B$33),$F$4:$F$33)),"판매수량없음")</f>
        <v>24</v>
      </c>
      <c r="M15" s="17" t="str">
        <f t="array" ref="M15">TEXT(SUM((J15=$B$4:$B$33)*1),"0건")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IFERROR(AVERAGE(IF((K$11=$D$4:$D$33)*($J16=$B$4:$B$33),$F$4:$F$33)),"판매수량없음")</f>
        <v>50.333333333333336</v>
      </c>
      <c r="L16" s="17">
        <f t="array" ref="L16">IFERROR(AVERAGE(IF((L$11=$D$4:$D$33)*($J16=$B$4:$B$33),$F$4:$F$33)),"판매수량없음")</f>
        <v>72</v>
      </c>
      <c r="M16" s="17" t="str">
        <f t="array" ref="M16">TEXT(SUM((J16=$B$4:$B$33)*1),"0건")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4" t="s">
        <v>26</v>
      </c>
      <c r="K19" s="44"/>
      <c r="L19" s="44"/>
      <c r="M19" s="4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5" t="str">
        <f>INDEX($D$4:$D$33,MATCH(MAX($F$4:$F$33),$F$4:$F$33,0))&amp;"-"&amp;INDEX($B$4:$B$33,MATCH(MAX($F$4:$F$33),$F$4:$F$33,0))</f>
        <v>종합장-새싹문구</v>
      </c>
      <c r="K20" s="45"/>
      <c r="L20" s="45"/>
      <c r="M20" s="4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2" sqref="D2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67" width="10.8984375" bestFit="1" customWidth="1"/>
    <col min="68" max="69" width="17.8984375" bestFit="1" customWidth="1"/>
    <col min="70" max="71" width="21.19921875" bestFit="1" customWidth="1"/>
    <col min="72" max="73" width="12.8984375" bestFit="1" customWidth="1"/>
    <col min="74" max="75" width="21.19921875" bestFit="1" customWidth="1"/>
    <col min="76" max="77" width="12.8984375" bestFit="1" customWidth="1"/>
    <col min="78" max="79" width="21.19921875" bestFit="1" customWidth="1"/>
    <col min="80" max="81" width="12.8984375" bestFit="1" customWidth="1"/>
    <col min="82" max="83" width="21.19921875" bestFit="1" customWidth="1"/>
    <col min="84" max="85" width="12.8984375" bestFit="1" customWidth="1"/>
    <col min="86" max="87" width="21.19921875" bestFit="1" customWidth="1"/>
    <col min="88" max="89" width="12.8984375" bestFit="1" customWidth="1"/>
    <col min="90" max="91" width="21.19921875" bestFit="1" customWidth="1"/>
    <col min="92" max="93" width="12.8984375" bestFit="1" customWidth="1"/>
    <col min="94" max="95" width="21.19921875" bestFit="1" customWidth="1"/>
    <col min="96" max="97" width="12.8984375" bestFit="1" customWidth="1"/>
    <col min="98" max="99" width="21.19921875" bestFit="1" customWidth="1"/>
    <col min="100" max="101" width="12.8984375" bestFit="1" customWidth="1"/>
    <col min="102" max="103" width="21.19921875" bestFit="1" customWidth="1"/>
    <col min="104" max="105" width="12.8984375" bestFit="1" customWidth="1"/>
    <col min="106" max="107" width="21.19921875" bestFit="1" customWidth="1"/>
    <col min="108" max="109" width="12.8984375" bestFit="1" customWidth="1"/>
    <col min="110" max="111" width="21.19921875" bestFit="1" customWidth="1"/>
    <col min="112" max="113" width="12.8984375" bestFit="1" customWidth="1"/>
    <col min="114" max="115" width="21.19921875" bestFit="1" customWidth="1"/>
    <col min="116" max="117" width="12.8984375" bestFit="1" customWidth="1"/>
    <col min="118" max="119" width="21.19921875" bestFit="1" customWidth="1"/>
    <col min="120" max="121" width="12.8984375" bestFit="1" customWidth="1"/>
    <col min="122" max="123" width="21.19921875" bestFit="1" customWidth="1"/>
    <col min="124" max="125" width="10.8984375" bestFit="1" customWidth="1"/>
    <col min="126" max="127" width="18.19921875" bestFit="1" customWidth="1"/>
    <col min="128" max="129" width="10.8984375" bestFit="1" customWidth="1"/>
    <col min="130" max="131" width="18.19921875" bestFit="1" customWidth="1"/>
    <col min="132" max="133" width="14" bestFit="1" customWidth="1"/>
    <col min="134" max="135" width="10.8984375" bestFit="1" customWidth="1"/>
    <col min="136" max="137" width="17.09765625" bestFit="1" customWidth="1"/>
    <col min="138" max="139" width="14" bestFit="1" customWidth="1"/>
    <col min="140" max="141" width="14.8984375" bestFit="1" customWidth="1"/>
  </cols>
  <sheetData>
    <row r="2" spans="2:9" x14ac:dyDescent="0.4">
      <c r="D2" s="43" t="s">
        <v>56</v>
      </c>
      <c r="E2" s="34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4" t="s">
        <v>1</v>
      </c>
      <c r="C4" s="34" t="s">
        <v>2</v>
      </c>
      <c r="D4" t="s">
        <v>54</v>
      </c>
      <c r="E4" t="s">
        <v>53</v>
      </c>
      <c r="F4" t="s">
        <v>54</v>
      </c>
      <c r="G4" t="s">
        <v>53</v>
      </c>
      <c r="H4" t="s">
        <v>54</v>
      </c>
      <c r="I4" t="s">
        <v>53</v>
      </c>
    </row>
    <row r="5" spans="2:9" x14ac:dyDescent="0.4">
      <c r="B5" t="s">
        <v>17</v>
      </c>
      <c r="D5" s="35">
        <v>30000</v>
      </c>
      <c r="E5" s="35">
        <v>164</v>
      </c>
      <c r="F5" s="35">
        <v>20000</v>
      </c>
      <c r="G5" s="35">
        <v>35</v>
      </c>
      <c r="H5" s="35">
        <v>15000</v>
      </c>
      <c r="I5" s="35">
        <v>51</v>
      </c>
    </row>
    <row r="6" spans="2:9" x14ac:dyDescent="0.4">
      <c r="C6" t="s">
        <v>13</v>
      </c>
      <c r="D6" s="35">
        <v>30000</v>
      </c>
      <c r="E6" s="35">
        <v>164</v>
      </c>
      <c r="F6" s="35">
        <v>15000</v>
      </c>
      <c r="G6" s="35">
        <v>24</v>
      </c>
      <c r="H6" s="35">
        <v>15000</v>
      </c>
      <c r="I6" s="35">
        <v>51</v>
      </c>
    </row>
    <row r="7" spans="2:9" x14ac:dyDescent="0.4">
      <c r="C7" t="s">
        <v>10</v>
      </c>
      <c r="D7" s="35" t="s">
        <v>60</v>
      </c>
      <c r="E7" s="35" t="s">
        <v>60</v>
      </c>
      <c r="F7" s="35">
        <v>5000</v>
      </c>
      <c r="G7" s="35">
        <v>11</v>
      </c>
      <c r="H7" s="35" t="s">
        <v>60</v>
      </c>
      <c r="I7" s="35" t="s">
        <v>60</v>
      </c>
    </row>
    <row r="8" spans="2:9" x14ac:dyDescent="0.4">
      <c r="B8" t="s">
        <v>8</v>
      </c>
      <c r="D8" s="35">
        <v>65000</v>
      </c>
      <c r="E8" s="35">
        <v>461</v>
      </c>
      <c r="F8" s="35">
        <v>30000</v>
      </c>
      <c r="G8" s="35">
        <v>179</v>
      </c>
      <c r="H8" s="35">
        <v>15000</v>
      </c>
      <c r="I8" s="35">
        <v>92</v>
      </c>
    </row>
    <row r="9" spans="2:9" x14ac:dyDescent="0.4">
      <c r="C9" t="s">
        <v>13</v>
      </c>
      <c r="D9" s="35">
        <v>45000</v>
      </c>
      <c r="E9" s="35">
        <v>197</v>
      </c>
      <c r="F9" s="35">
        <v>30000</v>
      </c>
      <c r="G9" s="35">
        <v>179</v>
      </c>
      <c r="H9" s="35">
        <v>15000</v>
      </c>
      <c r="I9" s="35">
        <v>92</v>
      </c>
    </row>
    <row r="10" spans="2:9" x14ac:dyDescent="0.4">
      <c r="C10" t="s">
        <v>10</v>
      </c>
      <c r="D10" s="35">
        <v>20000</v>
      </c>
      <c r="E10" s="35">
        <v>264</v>
      </c>
      <c r="F10" s="35" t="s">
        <v>60</v>
      </c>
      <c r="G10" s="35" t="s">
        <v>60</v>
      </c>
      <c r="H10" s="35" t="s">
        <v>60</v>
      </c>
      <c r="I10" s="35" t="s">
        <v>60</v>
      </c>
    </row>
    <row r="11" spans="2:9" x14ac:dyDescent="0.4">
      <c r="B11" t="s">
        <v>11</v>
      </c>
      <c r="D11" s="35">
        <v>1200</v>
      </c>
      <c r="E11" s="35">
        <v>57</v>
      </c>
      <c r="F11" s="35">
        <v>1000</v>
      </c>
      <c r="G11" s="35">
        <v>99</v>
      </c>
      <c r="H11" s="35" t="s">
        <v>60</v>
      </c>
      <c r="I11" s="35" t="s">
        <v>60</v>
      </c>
    </row>
    <row r="12" spans="2:9" x14ac:dyDescent="0.4">
      <c r="C12" t="s">
        <v>7</v>
      </c>
      <c r="D12" s="35">
        <v>1200</v>
      </c>
      <c r="E12" s="35">
        <v>57</v>
      </c>
      <c r="F12" s="35" t="s">
        <v>60</v>
      </c>
      <c r="G12" s="35" t="s">
        <v>60</v>
      </c>
      <c r="H12" s="35" t="s">
        <v>60</v>
      </c>
      <c r="I12" s="35" t="s">
        <v>60</v>
      </c>
    </row>
    <row r="13" spans="2:9" x14ac:dyDescent="0.4">
      <c r="C13" t="s">
        <v>16</v>
      </c>
      <c r="D13" s="35" t="s">
        <v>60</v>
      </c>
      <c r="E13" s="35" t="s">
        <v>60</v>
      </c>
      <c r="F13" s="35">
        <v>1000</v>
      </c>
      <c r="G13" s="35">
        <v>99</v>
      </c>
      <c r="H13" s="35" t="s">
        <v>60</v>
      </c>
      <c r="I13" s="35" t="s">
        <v>60</v>
      </c>
    </row>
    <row r="14" spans="2:9" x14ac:dyDescent="0.4">
      <c r="B14" t="s">
        <v>14</v>
      </c>
      <c r="D14" s="35">
        <v>7000</v>
      </c>
      <c r="E14" s="35">
        <v>178</v>
      </c>
      <c r="F14" s="35">
        <v>8200</v>
      </c>
      <c r="G14" s="35">
        <v>248</v>
      </c>
      <c r="H14" s="35">
        <v>6000</v>
      </c>
      <c r="I14" s="35">
        <v>51</v>
      </c>
    </row>
    <row r="15" spans="2:9" x14ac:dyDescent="0.4">
      <c r="C15" t="s">
        <v>7</v>
      </c>
      <c r="D15" s="35" t="s">
        <v>60</v>
      </c>
      <c r="E15" s="35" t="s">
        <v>60</v>
      </c>
      <c r="F15" s="35">
        <v>1200</v>
      </c>
      <c r="G15" s="35">
        <v>99</v>
      </c>
      <c r="H15" s="35" t="s">
        <v>60</v>
      </c>
      <c r="I15" s="35" t="s">
        <v>60</v>
      </c>
    </row>
    <row r="16" spans="2:9" x14ac:dyDescent="0.4">
      <c r="C16" t="s">
        <v>16</v>
      </c>
      <c r="D16" s="35">
        <v>2000</v>
      </c>
      <c r="E16" s="35">
        <v>149</v>
      </c>
      <c r="F16" s="35">
        <v>2000</v>
      </c>
      <c r="G16" s="35">
        <v>95</v>
      </c>
      <c r="H16" s="35">
        <v>1000</v>
      </c>
      <c r="I16" s="35">
        <v>29</v>
      </c>
    </row>
    <row r="17" spans="2:9" x14ac:dyDescent="0.4">
      <c r="C17" t="s">
        <v>10</v>
      </c>
      <c r="D17" s="35">
        <v>5000</v>
      </c>
      <c r="E17" s="35">
        <v>29</v>
      </c>
      <c r="F17" s="35">
        <v>5000</v>
      </c>
      <c r="G17" s="35">
        <v>54</v>
      </c>
      <c r="H17" s="35">
        <v>5000</v>
      </c>
      <c r="I17" s="35">
        <v>22</v>
      </c>
    </row>
    <row r="18" spans="2:9" x14ac:dyDescent="0.4">
      <c r="B18" t="s">
        <v>5</v>
      </c>
      <c r="D18" s="35">
        <v>2400</v>
      </c>
      <c r="E18" s="35">
        <v>135</v>
      </c>
      <c r="F18" s="35">
        <v>1200</v>
      </c>
      <c r="G18" s="35">
        <v>16</v>
      </c>
      <c r="H18" s="35">
        <v>5000</v>
      </c>
      <c r="I18" s="35">
        <v>86</v>
      </c>
    </row>
    <row r="19" spans="2:9" x14ac:dyDescent="0.4">
      <c r="C19" t="s">
        <v>7</v>
      </c>
      <c r="D19" s="35">
        <v>2400</v>
      </c>
      <c r="E19" s="35">
        <v>135</v>
      </c>
      <c r="F19" s="35">
        <v>1200</v>
      </c>
      <c r="G19" s="35">
        <v>16</v>
      </c>
      <c r="H19" s="35" t="s">
        <v>60</v>
      </c>
      <c r="I19" s="35" t="s">
        <v>60</v>
      </c>
    </row>
    <row r="20" spans="2:9" x14ac:dyDescent="0.4">
      <c r="C20" t="s">
        <v>10</v>
      </c>
      <c r="D20" s="35" t="s">
        <v>60</v>
      </c>
      <c r="E20" s="35" t="s">
        <v>60</v>
      </c>
      <c r="F20" s="35" t="s">
        <v>60</v>
      </c>
      <c r="G20" s="35" t="s">
        <v>60</v>
      </c>
      <c r="H20" s="35">
        <v>5000</v>
      </c>
      <c r="I20" s="35">
        <v>86</v>
      </c>
    </row>
    <row r="21" spans="2:9" x14ac:dyDescent="0.4">
      <c r="B21" t="s">
        <v>52</v>
      </c>
      <c r="D21" s="35">
        <v>105600</v>
      </c>
      <c r="E21" s="35">
        <v>995</v>
      </c>
      <c r="F21" s="35">
        <v>60400</v>
      </c>
      <c r="G21" s="35">
        <v>577</v>
      </c>
      <c r="H21" s="35">
        <v>41000</v>
      </c>
      <c r="I21" s="35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9" workbookViewId="0">
      <selection activeCell="H14" sqref="H14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7" t="s">
        <v>65</v>
      </c>
      <c r="F5" s="41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7" t="s">
        <v>66</v>
      </c>
      <c r="F7" s="41">
        <f>SUBTOTAL(3,F6:F6)</f>
        <v>1</v>
      </c>
      <c r="G7" s="24"/>
    </row>
    <row r="8" spans="2:7" outlineLevel="1" x14ac:dyDescent="0.4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7" t="s">
        <v>65</v>
      </c>
      <c r="F14" s="41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7" t="s">
        <v>67</v>
      </c>
      <c r="F18" s="41">
        <f>SUBTOTAL(3,F15:F17)</f>
        <v>3</v>
      </c>
      <c r="G18" s="24"/>
    </row>
    <row r="19" spans="2:7" outlineLevel="1" x14ac:dyDescent="0.4">
      <c r="B19" s="15"/>
      <c r="C19" s="37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7" t="s">
        <v>65</v>
      </c>
      <c r="F21" s="41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7" t="s">
        <v>68</v>
      </c>
      <c r="F25" s="41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7" t="s">
        <v>67</v>
      </c>
      <c r="F28" s="41">
        <f>SUBTOTAL(3,F26:F27)</f>
        <v>2</v>
      </c>
      <c r="G28" s="24"/>
    </row>
    <row r="29" spans="2:7" outlineLevel="1" x14ac:dyDescent="0.4">
      <c r="B29" s="15"/>
      <c r="C29" s="37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7" t="s">
        <v>65</v>
      </c>
      <c r="F31" s="41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8"/>
      <c r="C35" s="20"/>
      <c r="D35" s="20"/>
      <c r="E35" s="40" t="s">
        <v>66</v>
      </c>
      <c r="F35" s="42">
        <f>SUBTOTAL(3,F32:F34)</f>
        <v>3</v>
      </c>
      <c r="G35" s="39"/>
    </row>
    <row r="36" spans="2:7" outlineLevel="1" x14ac:dyDescent="0.4">
      <c r="B36" s="38"/>
      <c r="C36" s="40" t="s">
        <v>64</v>
      </c>
      <c r="D36" s="20"/>
      <c r="E36" s="20"/>
      <c r="F36" s="39"/>
      <c r="G36" s="39">
        <f>SUBTOTAL(9,G30:G34)</f>
        <v>223</v>
      </c>
    </row>
    <row r="37" spans="2:7" x14ac:dyDescent="0.4">
      <c r="B37" s="38"/>
      <c r="C37" s="40"/>
      <c r="D37" s="20"/>
      <c r="E37" s="40" t="s">
        <v>69</v>
      </c>
      <c r="F37" s="42">
        <f>SUBTOTAL(3,F3:F34)</f>
        <v>21</v>
      </c>
      <c r="G37" s="39"/>
    </row>
    <row r="38" spans="2:7" x14ac:dyDescent="0.4">
      <c r="B38" s="38"/>
      <c r="C38" s="40" t="s">
        <v>52</v>
      </c>
      <c r="D38" s="20"/>
      <c r="E38" s="20"/>
      <c r="F38" s="39"/>
      <c r="G38" s="39">
        <f>SUBTOTAL(9,G3:G34)</f>
        <v>1381</v>
      </c>
    </row>
  </sheetData>
  <sortState xmlns:xlrd2="http://schemas.microsoft.com/office/spreadsheetml/2017/richdata2" ref="B3:G40">
    <sortCondition ref="C3:C40"/>
    <sortCondition ref="E3:E40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M15" sqref="M15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70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L9" sqref="L9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F4" sqref="F4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71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 t="s">
        <v>72</v>
      </c>
      <c r="B4" s="14" t="s">
        <v>11</v>
      </c>
      <c r="C4" s="14" t="s">
        <v>7</v>
      </c>
      <c r="D4" s="16">
        <v>1200</v>
      </c>
      <c r="E4" s="16">
        <v>4</v>
      </c>
      <c r="F4" s="16">
        <v>4800</v>
      </c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명은 김</cp:lastModifiedBy>
  <dcterms:created xsi:type="dcterms:W3CDTF">2023-08-09T00:13:15Z</dcterms:created>
  <dcterms:modified xsi:type="dcterms:W3CDTF">2025-06-27T01:57:41Z</dcterms:modified>
</cp:coreProperties>
</file>