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 codeName="{1BF75E64-36B4-4512-B9E4-3ED0869CA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89402bd97a47bd0f/문서/길벗컴활1급기출/01 시험장따라하기/"/>
    </mc:Choice>
  </mc:AlternateContent>
  <xr:revisionPtr revIDLastSave="241" documentId="13_ncr:1_{FBB6A5DE-E3BD-4B95-9845-F387031A1BEB}" xr6:coauthVersionLast="47" xr6:coauthVersionMax="47" xr10:uidLastSave="{A5AB4703-45CD-476D-8D9A-69F8A8E4EEAE}"/>
  <bookViews>
    <workbookView xWindow="-108" yWindow="-108" windowWidth="23256" windowHeight="12576" tabRatio="771" activeTab="5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'기본작업-1'!$B$2:$G$32</definedName>
    <definedName name="_xlnm.Criteria" localSheetId="0">'기본작업-1'!$B$34:$B$35</definedName>
    <definedName name="_xlnm.Extract" localSheetId="0">'기본작업-1'!$B$37:$G$37</definedName>
    <definedName name="_xlnm.Print_Area" localSheetId="1">'기본작업-2'!$B$2:$H$32</definedName>
    <definedName name="_xlnm.Print_Titles" localSheetId="1">'기본작업-2'!$2:$2</definedName>
  </definedNames>
  <calcPr calcId="191029"/>
  <pivotCaches>
    <pivotCache cacheId="1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5" i="5" l="1"/>
  <c r="F31" i="5"/>
  <c r="F28" i="5"/>
  <c r="F25" i="5"/>
  <c r="F21" i="5"/>
  <c r="F18" i="5"/>
  <c r="F14" i="5"/>
  <c r="F7" i="5"/>
  <c r="F5" i="5"/>
  <c r="F37" i="5" s="1"/>
  <c r="G36" i="5"/>
  <c r="G29" i="5"/>
  <c r="G19" i="5"/>
  <c r="G8" i="5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4" i="3"/>
  <c r="M13" i="3" a="1"/>
  <c r="M13" i="3" s="1"/>
  <c r="M14" i="3" a="1"/>
  <c r="M14" i="3"/>
  <c r="M15" i="3" a="1"/>
  <c r="M15" i="3" s="1"/>
  <c r="M16" i="3" a="1"/>
  <c r="M16" i="3"/>
  <c r="M12" i="3" a="1"/>
  <c r="M12" i="3" s="1"/>
  <c r="L12" i="3" a="1"/>
  <c r="L12" i="3" s="1"/>
  <c r="L13" i="3" a="1"/>
  <c r="L13" i="3"/>
  <c r="L14" i="3" a="1"/>
  <c r="L14" i="3" s="1"/>
  <c r="L15" i="3" a="1"/>
  <c r="L15" i="3"/>
  <c r="L16" i="3" a="1"/>
  <c r="L16" i="3" s="1"/>
  <c r="K13" i="3" a="1"/>
  <c r="K13" i="3" s="1"/>
  <c r="K14" i="3" a="1"/>
  <c r="K14" i="3"/>
  <c r="K15" i="3" a="1"/>
  <c r="K15" i="3" s="1"/>
  <c r="K16" i="3" a="1"/>
  <c r="K16" i="3"/>
  <c r="K12" i="3" a="1"/>
  <c r="K12" i="3"/>
  <c r="B35" i="1"/>
  <c r="H5" i="3" a="1"/>
  <c r="H7" i="3" a="1"/>
  <c r="H9" i="3" a="1"/>
  <c r="H11" i="3" a="1"/>
  <c r="H13" i="3" a="1"/>
  <c r="H15" i="3" a="1"/>
  <c r="H17" i="3" a="1"/>
  <c r="H19" i="3" a="1"/>
  <c r="H21" i="3" a="1"/>
  <c r="H23" i="3" a="1"/>
  <c r="H25" i="3" a="1"/>
  <c r="H27" i="3" a="1"/>
  <c r="H29" i="3" a="1"/>
  <c r="H31" i="3" a="1"/>
  <c r="H33" i="3" a="1"/>
  <c r="H6" i="3" a="1"/>
  <c r="H8" i="3" a="1"/>
  <c r="H10" i="3" a="1"/>
  <c r="H12" i="3" a="1"/>
  <c r="H14" i="3" a="1"/>
  <c r="H16" i="3" a="1"/>
  <c r="H18" i="3" a="1"/>
  <c r="H20" i="3" a="1"/>
  <c r="H22" i="3" a="1"/>
  <c r="H24" i="3" a="1"/>
  <c r="H26" i="3" a="1"/>
  <c r="H28" i="3" a="1"/>
  <c r="H30" i="3" a="1"/>
  <c r="H32" i="3" a="1"/>
  <c r="H4" i="3" a="1"/>
  <c r="G38" i="5" l="1"/>
  <c r="H32" i="3"/>
  <c r="H30" i="3"/>
  <c r="H28" i="3"/>
  <c r="H26" i="3"/>
  <c r="H24" i="3"/>
  <c r="H22" i="3"/>
  <c r="H20" i="3"/>
  <c r="H18" i="3"/>
  <c r="H16" i="3"/>
  <c r="H14" i="3"/>
  <c r="H12" i="3"/>
  <c r="H10" i="3"/>
  <c r="H8" i="3"/>
  <c r="H6" i="3"/>
  <c r="H33" i="3"/>
  <c r="H31" i="3"/>
  <c r="H29" i="3"/>
  <c r="H27" i="3"/>
  <c r="H25" i="3"/>
  <c r="H23" i="3"/>
  <c r="H21" i="3"/>
  <c r="H19" i="3"/>
  <c r="H17" i="3"/>
  <c r="H15" i="3"/>
  <c r="H13" i="3"/>
  <c r="H11" i="3"/>
  <c r="H9" i="3"/>
  <c r="H7" i="3"/>
  <c r="H5" i="3"/>
  <c r="H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A58225D-848C-4E62-9F78-EF98F7EB2BB4}" name="MS Access Database_Query" type="1" refreshedVersion="8" background="1">
    <dbPr connection="DSN=MS Access Database;DBQ=C:\USERS\USER\ONEDRIVE\문서\길벗컴활1급기출\01 시험장따라하기\학용품.accdb;DefaultDir=C:\USERS\USER\ONEDRIVE\문서\길벗컴활1급기출\01 시험장따라하기;DriverId=25;FIL=MS Access;MaxBufferSize=2048;PageTimeout=5;" command="SELECT 학용품판매.날짜, 학용품판매.문구점, 학용품판매.품목코드, 학용품판매.품목, 학용품판매.단가, 학용품판매.수량_x000d__x000a_FROM 학용품판매 학용품판매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<sst xmlns="http://schemas.openxmlformats.org/spreadsheetml/2006/main" count="537" uniqueCount="75">
  <si>
    <t>날짜</t>
  </si>
  <si>
    <t>문구점</t>
  </si>
  <si>
    <t>품목</t>
  </si>
  <si>
    <t>단가</t>
  </si>
  <si>
    <t>수량</t>
  </si>
  <si>
    <t>화진아트</t>
  </si>
  <si>
    <t>C653</t>
  </si>
  <si>
    <t>연필</t>
  </si>
  <si>
    <t>모닝아트</t>
  </si>
  <si>
    <t>D381</t>
  </si>
  <si>
    <t>크레파스</t>
  </si>
  <si>
    <t>새싹문구</t>
  </si>
  <si>
    <t>E782</t>
  </si>
  <si>
    <t>리코더</t>
  </si>
  <si>
    <t>신화상사</t>
  </si>
  <si>
    <t>Z837</t>
  </si>
  <si>
    <t>종합장</t>
  </si>
  <si>
    <t>남경문구</t>
  </si>
  <si>
    <t>품목코드</t>
  </si>
  <si>
    <t>판매금액</t>
  </si>
  <si>
    <t>[표1]</t>
  </si>
  <si>
    <t>비고</t>
  </si>
  <si>
    <t>[표2] 할인율</t>
  </si>
  <si>
    <t>[표3]</t>
  </si>
  <si>
    <t>판매건수</t>
  </si>
  <si>
    <t>[표4]</t>
  </si>
  <si>
    <t>[표4] 수량이 가장 많은 품목과 문구점</t>
  </si>
  <si>
    <t>[표1]</t>
    <phoneticPr fontId="1" type="noConversion"/>
  </si>
  <si>
    <t>남경문구</t>
    <phoneticPr fontId="1" type="noConversion"/>
  </si>
  <si>
    <t>신화상사</t>
    <phoneticPr fontId="1" type="noConversion"/>
  </si>
  <si>
    <t>화진아트</t>
    <phoneticPr fontId="1" type="noConversion"/>
  </si>
  <si>
    <t>[표1] 이사 대상 자료</t>
    <phoneticPr fontId="1" type="noConversion"/>
  </si>
  <si>
    <t>부서</t>
  </si>
  <si>
    <t>성명</t>
  </si>
  <si>
    <t>나이</t>
  </si>
  <si>
    <t>입사연도</t>
    <phoneticPr fontId="1" type="noConversion"/>
  </si>
  <si>
    <t>희망여부</t>
  </si>
  <si>
    <t>평가점수</t>
  </si>
  <si>
    <t>영업</t>
  </si>
  <si>
    <t>이찬진</t>
  </si>
  <si>
    <t>개발</t>
  </si>
  <si>
    <t>채경찬</t>
  </si>
  <si>
    <t>임종례</t>
  </si>
  <si>
    <t>정종수</t>
  </si>
  <si>
    <t>서현명</t>
  </si>
  <si>
    <t>고광섭</t>
  </si>
  <si>
    <t>김은조</t>
  </si>
  <si>
    <t>권창영</t>
  </si>
  <si>
    <t>자재</t>
  </si>
  <si>
    <t>김영민</t>
  </si>
  <si>
    <t>명노찬</t>
  </si>
  <si>
    <t>조건</t>
    <phoneticPr fontId="1" type="noConversion"/>
  </si>
  <si>
    <t>총합계</t>
  </si>
  <si>
    <t>합계 : 단가</t>
  </si>
  <si>
    <t>합계 : 수량</t>
  </si>
  <si>
    <t>값</t>
  </si>
  <si>
    <t>분기(날짜)</t>
  </si>
  <si>
    <t>1사분기</t>
  </si>
  <si>
    <t>2사분기</t>
  </si>
  <si>
    <t>3사분기</t>
  </si>
  <si>
    <t>***</t>
  </si>
  <si>
    <t>남경문구 요약</t>
  </si>
  <si>
    <t>모닝아트 요약</t>
  </si>
  <si>
    <t>신화상사 요약</t>
  </si>
  <si>
    <t>화진아트 요약</t>
  </si>
  <si>
    <t>리코더 개수</t>
  </si>
  <si>
    <t>연필 개수</t>
  </si>
  <si>
    <t>크레파스 개수</t>
  </si>
  <si>
    <t>종합장 개수</t>
  </si>
  <si>
    <t>전체 개수</t>
  </si>
  <si>
    <t>모닝아트</t>
    <phoneticPr fontId="1" type="noConversion"/>
  </si>
  <si>
    <t>2024-07-10</t>
  </si>
  <si>
    <t>2024-07-10</t>
    <phoneticPr fontId="1" type="noConversion"/>
  </si>
  <si>
    <t>2024-07-11</t>
  </si>
  <si>
    <t>연필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</si>
</sst>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&quot;개&quot;"/>
    <numFmt numFmtId="177" formatCode="#,##0_);[Red]\(#,##0\)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theme="8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45">
    <xf numFmtId="0" fontId="0" fillId="0" borderId="0" xfId="0">
      <alignment vertical="center"/>
    </xf>
    <xf numFmtId="0" fontId="5" fillId="2" borderId="1" xfId="2" applyFont="1" applyFill="1" applyBorder="1" applyAlignment="1">
      <alignment horizontal="center"/>
    </xf>
    <xf numFmtId="14" fontId="5" fillId="0" borderId="1" xfId="2" applyNumberFormat="1" applyFont="1" applyBorder="1" applyAlignment="1">
      <alignment horizontal="center" wrapText="1"/>
    </xf>
    <xf numFmtId="0" fontId="5" fillId="0" borderId="1" xfId="2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0" xfId="1" applyNumberFormat="1" applyFon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NumberFormat="1">
      <alignment vertical="center"/>
    </xf>
  </cellXfs>
  <cellStyles count="3">
    <cellStyle name="쉼표 [0]" xfId="1" builtinId="6"/>
    <cellStyle name="표준" xfId="0" builtinId="0"/>
    <cellStyle name="표준_기본작업-2" xfId="2" xr:uid="{25067078-5DDE-4D8E-895A-73E04EF2B1E3}"/>
  </cellStyles>
  <dxfs count="9">
    <dxf>
      <numFmt numFmtId="177" formatCode="#,##0_);[Red]\(#,##0\)"/>
    </dxf>
    <dxf>
      <numFmt numFmtId="178" formatCode="#,##0_ "/>
    </dxf>
    <dxf>
      <numFmt numFmtId="177" formatCode="#,##0_);[Red]\(#,##0\)"/>
    </dxf>
    <dxf>
      <numFmt numFmtId="178" formatCode="#,##0_ "/>
    </dxf>
    <dxf>
      <numFmt numFmtId="177" formatCode="#,##0_);[Red]\(#,##0\)"/>
    </dxf>
    <dxf>
      <numFmt numFmtId="178" formatCode="#,##0_ "/>
    </dxf>
    <dxf>
      <numFmt numFmtId="177" formatCode="#,##0_);[Red]\(#,##0\)"/>
    </dxf>
    <dxf>
      <numFmt numFmtId="177" formatCode="#,##0_);[Red]\(#,##0\)"/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" panose="020B0600000101010101" pitchFamily="50" charset="-127"/>
                <a:ea typeface="굴림" panose="020B0600000101010101" pitchFamily="50" charset="-127"/>
                <a:cs typeface="+mn-cs"/>
              </a:defRPr>
            </a:pPr>
            <a:r>
              <a:rPr lang="ko-KR" altLang="en-US" sz="2000">
                <a:latin typeface="굴림" panose="020B0600000101010101" pitchFamily="50" charset="-127"/>
                <a:ea typeface="굴림" panose="020B0600000101010101" pitchFamily="50" charset="-127"/>
              </a:rPr>
              <a:t>품목별 판매금액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'기타작업-1'!$A$3:$A$6</c:f>
              <c:strCache>
                <c:ptCount val="4"/>
                <c:pt idx="0">
                  <c:v>리코더</c:v>
                </c:pt>
                <c:pt idx="1">
                  <c:v>연필</c:v>
                </c:pt>
                <c:pt idx="2">
                  <c:v>종합장</c:v>
                </c:pt>
                <c:pt idx="3">
                  <c:v>크레파스</c:v>
                </c:pt>
              </c:strCache>
            </c:strRef>
          </c:cat>
          <c:val>
            <c:numRef>
              <c:f>'기타작업-1'!$B$3:$B$6</c:f>
              <c:numCache>
                <c:formatCode>_(* #,##0_);_(* \(#,##0\);_(* "-"_);_(@_)</c:formatCode>
                <c:ptCount val="4"/>
                <c:pt idx="0">
                  <c:v>9169500</c:v>
                </c:pt>
                <c:pt idx="1">
                  <c:v>34651200</c:v>
                </c:pt>
                <c:pt idx="2">
                  <c:v>35082000</c:v>
                </c:pt>
                <c:pt idx="3">
                  <c:v>21420500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12-438F-B200-E0BACEC14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3886815"/>
        <c:axId val="1616286127"/>
      </c:barChart>
      <c:catAx>
        <c:axId val="1163886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16286127"/>
        <c:crosses val="autoZero"/>
        <c:auto val="1"/>
        <c:lblAlgn val="ctr"/>
        <c:lblOffset val="100"/>
        <c:noMultiLvlLbl val="0"/>
      </c:catAx>
      <c:valAx>
        <c:axId val="161628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3886815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accent4"/>
        </a:solidFill>
        <a:ln w="12700" cap="flat" cmpd="sng" algn="ctr">
          <a:solidFill>
            <a:schemeClr val="accent4">
              <a:shade val="15000"/>
            </a:schemeClr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63500" dist="50800" dir="2700000">
        <a:prstClr val="black">
          <a:alpha val="50000"/>
        </a:prstClr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5" name="Button 3" hidden="1">
              <a:extLst>
                <a:ext uri="{63B3BB69-23CF-44E3-9099-C40C66FF867C}">
                  <a14:compatExt spid="_x0000_s8195"/>
                </a:ext>
                <a:ext uri="{FF2B5EF4-FFF2-40B4-BE49-F238E27FC236}">
                  <a16:creationId xmlns:a16="http://schemas.microsoft.com/office/drawing/2014/main" id="{00000000-0008-0000-0600-00000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2</xdr:row>
          <xdr:rowOff>198120</xdr:rowOff>
        </xdr:to>
        <xdr:sp macro="" textlink="">
          <xdr:nvSpPr>
            <xdr:cNvPr id="2049" name="cmd구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Windows User" refreshedDate="45486.589653124996" backgroundQuery="1" createdVersion="8" refreshedVersion="8" minRefreshableVersion="3" recordCount="30" xr:uid="{97228DCB-E8E6-45BA-8054-58DB8337F35E}">
  <cacheSource type="external" connectionId="1"/>
  <cacheFields count="7">
    <cacheField name="날짜" numFmtId="0" sqlType="11">
      <sharedItems containsSemiMixedTypes="0" containsNonDate="0" containsDate="1" containsString="0" minDate="2020-01-01T00:00:00" maxDate="2020-08-07T00:00:00" count="30">
        <d v="2020-01-01T00:00:00"/>
        <d v="2020-01-08T00:00:00"/>
        <d v="2020-01-13T00:00:00"/>
        <d v="2020-01-19T00:00:00"/>
        <d v="2020-01-21T00:00:00"/>
        <d v="2020-02-01T00:00:00"/>
        <d v="2020-02-03T00:00:00"/>
        <d v="2020-02-22T00:00:00"/>
        <d v="2020-02-28T00:00:00"/>
        <d v="2020-03-03T00:00:00"/>
        <d v="2020-03-06T00:00:00"/>
        <d v="2020-03-17T00:00:00"/>
        <d v="2020-03-22T00:00:00"/>
        <d v="2020-03-26T00:00:00"/>
        <d v="2020-03-31T00:00:00"/>
        <d v="2020-04-06T00:00:00"/>
        <d v="2020-04-19T00:00:00"/>
        <d v="2020-04-27T00:00:00"/>
        <d v="2020-05-01T00:00:00"/>
        <d v="2020-05-12T00:00:00"/>
        <d v="2020-05-24T00:00:00"/>
        <d v="2020-06-03T00:00:00"/>
        <d v="2020-06-09T00:00:00"/>
        <d v="2020-06-17T00:00:00"/>
        <d v="2020-06-25T00:00:00"/>
        <d v="2020-07-01T00:00:00"/>
        <d v="2020-07-11T00:00:00"/>
        <d v="2020-07-21T00:00:00"/>
        <d v="2020-07-31T00:00:00"/>
        <d v="2020-08-06T00:00:00"/>
      </sharedItems>
      <fieldGroup par="6"/>
    </cacheField>
    <cacheField name="문구점" numFmtId="0" sqlType="-9">
      <sharedItems count="5">
        <s v="화진아트"/>
        <s v="모닝아트"/>
        <s v="새싹문구"/>
        <s v="신화상사"/>
        <s v="남경문구"/>
      </sharedItems>
    </cacheField>
    <cacheField name="품목코드" numFmtId="0" sqlType="-9">
      <sharedItems count="4">
        <s v="C653"/>
        <s v="D381"/>
        <s v="E782"/>
        <s v="Z837"/>
      </sharedItems>
    </cacheField>
    <cacheField name="품목" numFmtId="0" sqlType="-9">
      <sharedItems count="4">
        <s v="연필"/>
        <s v="크레파스"/>
        <s v="리코더"/>
        <s v="종합장"/>
      </sharedItems>
    </cacheField>
    <cacheField name="단가" numFmtId="0" sqlType="4">
      <sharedItems containsSemiMixedTypes="0" containsString="0" containsNumber="1" containsInteger="1" minValue="1000" maxValue="15000" count="4">
        <n v="1200"/>
        <n v="5000"/>
        <n v="15000"/>
        <n v="1000"/>
      </sharedItems>
    </cacheField>
    <cacheField name="수량" numFmtId="0" sqlType="4">
      <sharedItems containsSemiMixedTypes="0" containsString="0" containsNumber="1" containsInteger="1" minValue="11" maxValue="99" count="24">
        <n v="46"/>
        <n v="62"/>
        <n v="77"/>
        <n v="57"/>
        <n v="72"/>
        <n v="92"/>
        <n v="96"/>
        <n v="42"/>
        <n v="29"/>
        <n v="89"/>
        <n v="94"/>
        <n v="68"/>
        <n v="83"/>
        <n v="31"/>
        <n v="11"/>
        <n v="54"/>
        <n v="99"/>
        <n v="38"/>
        <n v="24"/>
        <n v="16"/>
        <n v="80"/>
        <n v="51"/>
        <n v="22"/>
        <n v="86"/>
      </sharedItems>
    </cacheField>
    <cacheField name="분기(날짜)" numFmtId="0" databaseField="0">
      <fieldGroup base="0">
        <rangePr groupBy="quarters" startDate="2020-01-01T00:00:00" endDate="2020-08-07T00:00:00"/>
        <groupItems count="6">
          <s v="&lt;2020-01-01"/>
          <s v="1사분기"/>
          <s v="2사분기"/>
          <s v="3사분기"/>
          <s v="4사분기"/>
          <s v="&gt;2020-08-0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  <x v="0"/>
  </r>
  <r>
    <x v="1"/>
    <x v="1"/>
    <x v="1"/>
    <x v="1"/>
    <x v="1"/>
    <x v="1"/>
  </r>
  <r>
    <x v="2"/>
    <x v="1"/>
    <x v="1"/>
    <x v="1"/>
    <x v="1"/>
    <x v="2"/>
  </r>
  <r>
    <x v="3"/>
    <x v="2"/>
    <x v="0"/>
    <x v="0"/>
    <x v="0"/>
    <x v="3"/>
  </r>
  <r>
    <x v="4"/>
    <x v="1"/>
    <x v="2"/>
    <x v="2"/>
    <x v="2"/>
    <x v="4"/>
  </r>
  <r>
    <x v="5"/>
    <x v="3"/>
    <x v="3"/>
    <x v="3"/>
    <x v="3"/>
    <x v="5"/>
  </r>
  <r>
    <x v="6"/>
    <x v="4"/>
    <x v="2"/>
    <x v="2"/>
    <x v="2"/>
    <x v="6"/>
  </r>
  <r>
    <x v="7"/>
    <x v="1"/>
    <x v="1"/>
    <x v="1"/>
    <x v="1"/>
    <x v="7"/>
  </r>
  <r>
    <x v="8"/>
    <x v="3"/>
    <x v="1"/>
    <x v="1"/>
    <x v="1"/>
    <x v="8"/>
  </r>
  <r>
    <x v="9"/>
    <x v="0"/>
    <x v="0"/>
    <x v="0"/>
    <x v="0"/>
    <x v="9"/>
  </r>
  <r>
    <x v="10"/>
    <x v="1"/>
    <x v="2"/>
    <x v="2"/>
    <x v="2"/>
    <x v="10"/>
  </r>
  <r>
    <x v="11"/>
    <x v="4"/>
    <x v="2"/>
    <x v="2"/>
    <x v="2"/>
    <x v="11"/>
  </r>
  <r>
    <x v="12"/>
    <x v="1"/>
    <x v="1"/>
    <x v="1"/>
    <x v="1"/>
    <x v="12"/>
  </r>
  <r>
    <x v="13"/>
    <x v="1"/>
    <x v="2"/>
    <x v="2"/>
    <x v="2"/>
    <x v="13"/>
  </r>
  <r>
    <x v="14"/>
    <x v="3"/>
    <x v="3"/>
    <x v="3"/>
    <x v="3"/>
    <x v="3"/>
  </r>
  <r>
    <x v="15"/>
    <x v="4"/>
    <x v="1"/>
    <x v="1"/>
    <x v="1"/>
    <x v="14"/>
  </r>
  <r>
    <x v="16"/>
    <x v="3"/>
    <x v="3"/>
    <x v="3"/>
    <x v="3"/>
    <x v="3"/>
  </r>
  <r>
    <x v="17"/>
    <x v="3"/>
    <x v="1"/>
    <x v="1"/>
    <x v="1"/>
    <x v="15"/>
  </r>
  <r>
    <x v="18"/>
    <x v="3"/>
    <x v="0"/>
    <x v="0"/>
    <x v="0"/>
    <x v="16"/>
  </r>
  <r>
    <x v="19"/>
    <x v="1"/>
    <x v="2"/>
    <x v="2"/>
    <x v="2"/>
    <x v="16"/>
  </r>
  <r>
    <x v="20"/>
    <x v="3"/>
    <x v="3"/>
    <x v="3"/>
    <x v="3"/>
    <x v="17"/>
  </r>
  <r>
    <x v="21"/>
    <x v="2"/>
    <x v="3"/>
    <x v="3"/>
    <x v="3"/>
    <x v="16"/>
  </r>
  <r>
    <x v="22"/>
    <x v="4"/>
    <x v="2"/>
    <x v="2"/>
    <x v="2"/>
    <x v="18"/>
  </r>
  <r>
    <x v="23"/>
    <x v="0"/>
    <x v="0"/>
    <x v="0"/>
    <x v="0"/>
    <x v="19"/>
  </r>
  <r>
    <x v="24"/>
    <x v="1"/>
    <x v="2"/>
    <x v="2"/>
    <x v="2"/>
    <x v="20"/>
  </r>
  <r>
    <x v="25"/>
    <x v="4"/>
    <x v="2"/>
    <x v="2"/>
    <x v="2"/>
    <x v="21"/>
  </r>
  <r>
    <x v="26"/>
    <x v="3"/>
    <x v="1"/>
    <x v="1"/>
    <x v="1"/>
    <x v="22"/>
  </r>
  <r>
    <x v="27"/>
    <x v="0"/>
    <x v="1"/>
    <x v="1"/>
    <x v="1"/>
    <x v="23"/>
  </r>
  <r>
    <x v="28"/>
    <x v="3"/>
    <x v="3"/>
    <x v="3"/>
    <x v="3"/>
    <x v="8"/>
  </r>
  <r>
    <x v="29"/>
    <x v="1"/>
    <x v="2"/>
    <x v="2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B6353A9-2B6B-4964-BEF6-3925F226EC63}" name="피벗 테이블1" cacheId="1" applyNumberFormats="0" applyBorderFormats="0" applyFontFormats="0" applyPatternFormats="0" applyAlignmentFormats="0" applyWidthHeightFormats="1" dataCaption="값" missingCaption="***" updatedVersion="8" minRefreshableVersion="3" useAutoFormatting="1" colGrandTotals="0" itemPrintTitles="1" createdVersion="8" indent="0" compact="0" outline="1" outlineData="1" compactData="0" multipleFieldFilters="0" fieldListSortAscending="1">
  <location ref="B2:I21" firstHeaderRow="1" firstDataRow="3" firstDataCol="2"/>
  <pivotFields count="7">
    <pivotField compact="0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axis="axisRow" compact="0" showAll="0">
      <items count="6">
        <item x="4"/>
        <item x="1"/>
        <item x="2"/>
        <item x="3"/>
        <item x="0"/>
        <item t="default"/>
      </items>
    </pivotField>
    <pivotField compact="0" showAll="0"/>
    <pivotField axis="axisRow" compact="0" showAll="0">
      <items count="5">
        <item x="2"/>
        <item x="0"/>
        <item x="3"/>
        <item x="1"/>
        <item t="default"/>
      </items>
    </pivotField>
    <pivotField dataField="1" compact="0" showAll="0"/>
    <pivotField dataField="1" compact="0" showAll="0"/>
    <pivotField axis="axisCol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2">
    <field x="1"/>
    <field x="3"/>
  </rowFields>
  <rowItems count="17">
    <i>
      <x/>
    </i>
    <i r="1">
      <x/>
    </i>
    <i r="1">
      <x v="3"/>
    </i>
    <i>
      <x v="1"/>
    </i>
    <i r="1">
      <x/>
    </i>
    <i r="1">
      <x v="3"/>
    </i>
    <i>
      <x v="2"/>
    </i>
    <i r="1">
      <x v="1"/>
    </i>
    <i r="1">
      <x v="2"/>
    </i>
    <i>
      <x v="3"/>
    </i>
    <i r="1">
      <x v="1"/>
    </i>
    <i r="1">
      <x v="2"/>
    </i>
    <i r="1">
      <x v="3"/>
    </i>
    <i>
      <x v="4"/>
    </i>
    <i r="1">
      <x v="1"/>
    </i>
    <i r="1">
      <x v="3"/>
    </i>
    <i t="grand">
      <x/>
    </i>
  </rowItems>
  <colFields count="2">
    <field x="6"/>
    <field x="-2"/>
  </colFields>
  <colItems count="6">
    <i>
      <x v="1"/>
      <x/>
    </i>
    <i r="1" i="1">
      <x v="1"/>
    </i>
    <i>
      <x v="2"/>
      <x/>
    </i>
    <i r="1" i="1">
      <x v="1"/>
    </i>
    <i>
      <x v="3"/>
      <x/>
    </i>
    <i r="1" i="1">
      <x v="1"/>
    </i>
  </colItems>
  <dataFields count="2">
    <dataField name="합계 : 단가" fld="4" baseField="0" baseItem="0"/>
    <dataField name="합계 : 수량" fld="5" baseField="0" baseItem="0"/>
  </dataFields>
  <formats count="1">
    <format dxfId="7">
      <pivotArea dataOnly="0" outline="0" fieldPosition="0">
        <references count="1">
          <reference field="4294967294" count="1">
            <x v="0"/>
          </reference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G42"/>
  <sheetViews>
    <sheetView topLeftCell="A25" workbookViewId="0">
      <selection activeCell="I12" sqref="I12"/>
    </sheetView>
  </sheetViews>
  <sheetFormatPr defaultRowHeight="17.399999999999999" x14ac:dyDescent="0.4"/>
  <cols>
    <col min="2" max="2" width="14.09765625" customWidth="1"/>
    <col min="3" max="3" width="14" customWidth="1"/>
    <col min="4" max="4" width="11.09765625" customWidth="1"/>
    <col min="5" max="5" width="10.5" customWidth="1"/>
    <col min="7" max="7" width="12" customWidth="1"/>
  </cols>
  <sheetData>
    <row r="2" spans="2:7" x14ac:dyDescent="0.4">
      <c r="B2" s="1" t="s">
        <v>0</v>
      </c>
      <c r="C2" s="1" t="s">
        <v>1</v>
      </c>
      <c r="D2" s="1" t="s">
        <v>18</v>
      </c>
      <c r="E2" s="1" t="s">
        <v>2</v>
      </c>
      <c r="F2" s="1" t="s">
        <v>3</v>
      </c>
      <c r="G2" s="1" t="s">
        <v>4</v>
      </c>
    </row>
    <row r="3" spans="2:7" x14ac:dyDescent="0.4">
      <c r="B3" s="2">
        <v>43831</v>
      </c>
      <c r="C3" s="3" t="s">
        <v>5</v>
      </c>
      <c r="D3" s="3" t="s">
        <v>6</v>
      </c>
      <c r="E3" s="3" t="s">
        <v>7</v>
      </c>
      <c r="F3" s="3">
        <v>1200</v>
      </c>
      <c r="G3" s="3">
        <v>46</v>
      </c>
    </row>
    <row r="4" spans="2:7" x14ac:dyDescent="0.4">
      <c r="B4" s="2">
        <v>43838</v>
      </c>
      <c r="C4" s="3" t="s">
        <v>8</v>
      </c>
      <c r="D4" s="3" t="s">
        <v>9</v>
      </c>
      <c r="E4" s="3" t="s">
        <v>10</v>
      </c>
      <c r="F4" s="3">
        <v>5000</v>
      </c>
      <c r="G4" s="3">
        <v>62</v>
      </c>
    </row>
    <row r="5" spans="2:7" x14ac:dyDescent="0.4">
      <c r="B5" s="2">
        <v>43843</v>
      </c>
      <c r="C5" s="3" t="s">
        <v>8</v>
      </c>
      <c r="D5" s="3" t="s">
        <v>9</v>
      </c>
      <c r="E5" s="3" t="s">
        <v>10</v>
      </c>
      <c r="F5" s="3">
        <v>5000</v>
      </c>
      <c r="G5" s="3">
        <v>77</v>
      </c>
    </row>
    <row r="6" spans="2:7" x14ac:dyDescent="0.4">
      <c r="B6" s="2">
        <v>43849</v>
      </c>
      <c r="C6" s="3" t="s">
        <v>11</v>
      </c>
      <c r="D6" s="3" t="s">
        <v>6</v>
      </c>
      <c r="E6" s="3" t="s">
        <v>7</v>
      </c>
      <c r="F6" s="3">
        <v>1200</v>
      </c>
      <c r="G6" s="3">
        <v>57</v>
      </c>
    </row>
    <row r="7" spans="2:7" x14ac:dyDescent="0.4">
      <c r="B7" s="2">
        <v>43851</v>
      </c>
      <c r="C7" s="3" t="s">
        <v>8</v>
      </c>
      <c r="D7" s="3" t="s">
        <v>12</v>
      </c>
      <c r="E7" s="3" t="s">
        <v>13</v>
      </c>
      <c r="F7" s="3">
        <v>15000</v>
      </c>
      <c r="G7" s="3">
        <v>72</v>
      </c>
    </row>
    <row r="8" spans="2:7" x14ac:dyDescent="0.4">
      <c r="B8" s="2">
        <v>43862</v>
      </c>
      <c r="C8" s="3" t="s">
        <v>14</v>
      </c>
      <c r="D8" s="3" t="s">
        <v>15</v>
      </c>
      <c r="E8" s="3" t="s">
        <v>16</v>
      </c>
      <c r="F8" s="3">
        <v>1000</v>
      </c>
      <c r="G8" s="3">
        <v>92</v>
      </c>
    </row>
    <row r="9" spans="2:7" x14ac:dyDescent="0.4">
      <c r="B9" s="2">
        <v>43864</v>
      </c>
      <c r="C9" s="3" t="s">
        <v>17</v>
      </c>
      <c r="D9" s="3" t="s">
        <v>12</v>
      </c>
      <c r="E9" s="3" t="s">
        <v>13</v>
      </c>
      <c r="F9" s="3">
        <v>15000</v>
      </c>
      <c r="G9" s="3">
        <v>96</v>
      </c>
    </row>
    <row r="10" spans="2:7" x14ac:dyDescent="0.4">
      <c r="B10" s="2">
        <v>43883</v>
      </c>
      <c r="C10" s="3" t="s">
        <v>8</v>
      </c>
      <c r="D10" s="3" t="s">
        <v>9</v>
      </c>
      <c r="E10" s="3" t="s">
        <v>10</v>
      </c>
      <c r="F10" s="3">
        <v>5000</v>
      </c>
      <c r="G10" s="3">
        <v>42</v>
      </c>
    </row>
    <row r="11" spans="2:7" x14ac:dyDescent="0.4">
      <c r="B11" s="2">
        <v>43889</v>
      </c>
      <c r="C11" s="3" t="s">
        <v>14</v>
      </c>
      <c r="D11" s="3" t="s">
        <v>9</v>
      </c>
      <c r="E11" s="3" t="s">
        <v>10</v>
      </c>
      <c r="F11" s="3">
        <v>5000</v>
      </c>
      <c r="G11" s="3">
        <v>29</v>
      </c>
    </row>
    <row r="12" spans="2:7" x14ac:dyDescent="0.4">
      <c r="B12" s="2">
        <v>43893</v>
      </c>
      <c r="C12" s="3" t="s">
        <v>5</v>
      </c>
      <c r="D12" s="3" t="s">
        <v>6</v>
      </c>
      <c r="E12" s="3" t="s">
        <v>7</v>
      </c>
      <c r="F12" s="3">
        <v>1200</v>
      </c>
      <c r="G12" s="3">
        <v>89</v>
      </c>
    </row>
    <row r="13" spans="2:7" x14ac:dyDescent="0.4">
      <c r="B13" s="2">
        <v>43896</v>
      </c>
      <c r="C13" s="3" t="s">
        <v>8</v>
      </c>
      <c r="D13" s="3" t="s">
        <v>12</v>
      </c>
      <c r="E13" s="3" t="s">
        <v>13</v>
      </c>
      <c r="F13" s="3">
        <v>15000</v>
      </c>
      <c r="G13" s="3">
        <v>94</v>
      </c>
    </row>
    <row r="14" spans="2:7" x14ac:dyDescent="0.4">
      <c r="B14" s="2">
        <v>43907</v>
      </c>
      <c r="C14" s="3" t="s">
        <v>17</v>
      </c>
      <c r="D14" s="3" t="s">
        <v>12</v>
      </c>
      <c r="E14" s="3" t="s">
        <v>13</v>
      </c>
      <c r="F14" s="3">
        <v>15000</v>
      </c>
      <c r="G14" s="3">
        <v>68</v>
      </c>
    </row>
    <row r="15" spans="2:7" x14ac:dyDescent="0.4">
      <c r="B15" s="2">
        <v>43912</v>
      </c>
      <c r="C15" s="3" t="s">
        <v>8</v>
      </c>
      <c r="D15" s="3" t="s">
        <v>9</v>
      </c>
      <c r="E15" s="3" t="s">
        <v>10</v>
      </c>
      <c r="F15" s="3">
        <v>5000</v>
      </c>
      <c r="G15" s="3">
        <v>83</v>
      </c>
    </row>
    <row r="16" spans="2:7" x14ac:dyDescent="0.4">
      <c r="B16" s="2">
        <v>43916</v>
      </c>
      <c r="C16" s="3" t="s">
        <v>8</v>
      </c>
      <c r="D16" s="3" t="s">
        <v>12</v>
      </c>
      <c r="E16" s="3" t="s">
        <v>13</v>
      </c>
      <c r="F16" s="3">
        <v>15000</v>
      </c>
      <c r="G16" s="3">
        <v>31</v>
      </c>
    </row>
    <row r="17" spans="2:7" x14ac:dyDescent="0.4">
      <c r="B17" s="2">
        <v>43921</v>
      </c>
      <c r="C17" s="3" t="s">
        <v>14</v>
      </c>
      <c r="D17" s="3" t="s">
        <v>15</v>
      </c>
      <c r="E17" s="3" t="s">
        <v>16</v>
      </c>
      <c r="F17" s="3">
        <v>1000</v>
      </c>
      <c r="G17" s="3">
        <v>57</v>
      </c>
    </row>
    <row r="18" spans="2:7" x14ac:dyDescent="0.4">
      <c r="B18" s="2">
        <v>43927</v>
      </c>
      <c r="C18" s="3" t="s">
        <v>17</v>
      </c>
      <c r="D18" s="3" t="s">
        <v>9</v>
      </c>
      <c r="E18" s="3" t="s">
        <v>10</v>
      </c>
      <c r="F18" s="3">
        <v>5000</v>
      </c>
      <c r="G18" s="3">
        <v>11</v>
      </c>
    </row>
    <row r="19" spans="2:7" x14ac:dyDescent="0.4">
      <c r="B19" s="2">
        <v>43940</v>
      </c>
      <c r="C19" s="3" t="s">
        <v>14</v>
      </c>
      <c r="D19" s="3" t="s">
        <v>15</v>
      </c>
      <c r="E19" s="3" t="s">
        <v>16</v>
      </c>
      <c r="F19" s="3">
        <v>1000</v>
      </c>
      <c r="G19" s="3">
        <v>57</v>
      </c>
    </row>
    <row r="20" spans="2:7" x14ac:dyDescent="0.4">
      <c r="B20" s="2">
        <v>43948</v>
      </c>
      <c r="C20" s="3" t="s">
        <v>14</v>
      </c>
      <c r="D20" s="3" t="s">
        <v>9</v>
      </c>
      <c r="E20" s="3" t="s">
        <v>10</v>
      </c>
      <c r="F20" s="3">
        <v>5000</v>
      </c>
      <c r="G20" s="3">
        <v>54</v>
      </c>
    </row>
    <row r="21" spans="2:7" x14ac:dyDescent="0.4">
      <c r="B21" s="2">
        <v>43952</v>
      </c>
      <c r="C21" s="3" t="s">
        <v>14</v>
      </c>
      <c r="D21" s="3" t="s">
        <v>6</v>
      </c>
      <c r="E21" s="3" t="s">
        <v>7</v>
      </c>
      <c r="F21" s="3">
        <v>1200</v>
      </c>
      <c r="G21" s="3">
        <v>99</v>
      </c>
    </row>
    <row r="22" spans="2:7" x14ac:dyDescent="0.4">
      <c r="B22" s="2">
        <v>43963</v>
      </c>
      <c r="C22" s="3" t="s">
        <v>8</v>
      </c>
      <c r="D22" s="3" t="s">
        <v>12</v>
      </c>
      <c r="E22" s="3" t="s">
        <v>13</v>
      </c>
      <c r="F22" s="3">
        <v>15000</v>
      </c>
      <c r="G22" s="3">
        <v>99</v>
      </c>
    </row>
    <row r="23" spans="2:7" x14ac:dyDescent="0.4">
      <c r="B23" s="2">
        <v>43975</v>
      </c>
      <c r="C23" s="3" t="s">
        <v>14</v>
      </c>
      <c r="D23" s="3" t="s">
        <v>15</v>
      </c>
      <c r="E23" s="3" t="s">
        <v>16</v>
      </c>
      <c r="F23" s="3">
        <v>1000</v>
      </c>
      <c r="G23" s="3">
        <v>38</v>
      </c>
    </row>
    <row r="24" spans="2:7" x14ac:dyDescent="0.4">
      <c r="B24" s="2">
        <v>43985</v>
      </c>
      <c r="C24" s="3" t="s">
        <v>11</v>
      </c>
      <c r="D24" s="3" t="s">
        <v>15</v>
      </c>
      <c r="E24" s="3" t="s">
        <v>16</v>
      </c>
      <c r="F24" s="3">
        <v>1000</v>
      </c>
      <c r="G24" s="3">
        <v>99</v>
      </c>
    </row>
    <row r="25" spans="2:7" x14ac:dyDescent="0.4">
      <c r="B25" s="2">
        <v>43991</v>
      </c>
      <c r="C25" s="3" t="s">
        <v>17</v>
      </c>
      <c r="D25" s="3" t="s">
        <v>12</v>
      </c>
      <c r="E25" s="3" t="s">
        <v>13</v>
      </c>
      <c r="F25" s="3">
        <v>15000</v>
      </c>
      <c r="G25" s="3">
        <v>24</v>
      </c>
    </row>
    <row r="26" spans="2:7" x14ac:dyDescent="0.4">
      <c r="B26" s="2">
        <v>43999</v>
      </c>
      <c r="C26" s="3" t="s">
        <v>5</v>
      </c>
      <c r="D26" s="3" t="s">
        <v>6</v>
      </c>
      <c r="E26" s="3" t="s">
        <v>7</v>
      </c>
      <c r="F26" s="3">
        <v>1200</v>
      </c>
      <c r="G26" s="3">
        <v>16</v>
      </c>
    </row>
    <row r="27" spans="2:7" x14ac:dyDescent="0.4">
      <c r="B27" s="2">
        <v>44007</v>
      </c>
      <c r="C27" s="3" t="s">
        <v>8</v>
      </c>
      <c r="D27" s="3" t="s">
        <v>12</v>
      </c>
      <c r="E27" s="3" t="s">
        <v>13</v>
      </c>
      <c r="F27" s="3">
        <v>15000</v>
      </c>
      <c r="G27" s="3">
        <v>80</v>
      </c>
    </row>
    <row r="28" spans="2:7" x14ac:dyDescent="0.4">
      <c r="B28" s="2">
        <v>44013</v>
      </c>
      <c r="C28" s="3" t="s">
        <v>17</v>
      </c>
      <c r="D28" s="3" t="s">
        <v>12</v>
      </c>
      <c r="E28" s="3" t="s">
        <v>13</v>
      </c>
      <c r="F28" s="3">
        <v>15000</v>
      </c>
      <c r="G28" s="3">
        <v>51</v>
      </c>
    </row>
    <row r="29" spans="2:7" x14ac:dyDescent="0.4">
      <c r="B29" s="2">
        <v>44023</v>
      </c>
      <c r="C29" s="3" t="s">
        <v>14</v>
      </c>
      <c r="D29" s="3" t="s">
        <v>9</v>
      </c>
      <c r="E29" s="3" t="s">
        <v>10</v>
      </c>
      <c r="F29" s="3">
        <v>5000</v>
      </c>
      <c r="G29" s="3">
        <v>22</v>
      </c>
    </row>
    <row r="30" spans="2:7" x14ac:dyDescent="0.4">
      <c r="B30" s="2">
        <v>44033</v>
      </c>
      <c r="C30" s="3" t="s">
        <v>5</v>
      </c>
      <c r="D30" s="3" t="s">
        <v>9</v>
      </c>
      <c r="E30" s="3" t="s">
        <v>10</v>
      </c>
      <c r="F30" s="3">
        <v>5000</v>
      </c>
      <c r="G30" s="3">
        <v>86</v>
      </c>
    </row>
    <row r="31" spans="2:7" x14ac:dyDescent="0.4">
      <c r="B31" s="2">
        <v>44043</v>
      </c>
      <c r="C31" s="3" t="s">
        <v>14</v>
      </c>
      <c r="D31" s="3" t="s">
        <v>15</v>
      </c>
      <c r="E31" s="3" t="s">
        <v>16</v>
      </c>
      <c r="F31" s="3">
        <v>1000</v>
      </c>
      <c r="G31" s="3">
        <v>29</v>
      </c>
    </row>
    <row r="32" spans="2:7" x14ac:dyDescent="0.4">
      <c r="B32" s="2">
        <v>44049</v>
      </c>
      <c r="C32" s="3" t="s">
        <v>8</v>
      </c>
      <c r="D32" s="3" t="s">
        <v>12</v>
      </c>
      <c r="E32" s="3" t="s">
        <v>13</v>
      </c>
      <c r="F32" s="3">
        <v>15000</v>
      </c>
      <c r="G32" s="3">
        <v>92</v>
      </c>
    </row>
    <row r="34" spans="2:7" x14ac:dyDescent="0.4">
      <c r="B34" t="s">
        <v>51</v>
      </c>
    </row>
    <row r="35" spans="2:7" x14ac:dyDescent="0.4">
      <c r="B35" t="b">
        <f>AND(FIND("화",$C3),OR(MONTH($B3)=5,MONTH($B3)=7))</f>
        <v>0</v>
      </c>
    </row>
    <row r="37" spans="2:7" x14ac:dyDescent="0.4">
      <c r="B37" s="1" t="s">
        <v>0</v>
      </c>
      <c r="C37" s="1" t="s">
        <v>1</v>
      </c>
      <c r="D37" s="1" t="s">
        <v>18</v>
      </c>
      <c r="E37" s="1" t="s">
        <v>2</v>
      </c>
      <c r="F37" s="1" t="s">
        <v>3</v>
      </c>
      <c r="G37" s="1" t="s">
        <v>4</v>
      </c>
    </row>
    <row r="38" spans="2:7" x14ac:dyDescent="0.4">
      <c r="B38" s="2">
        <v>43952</v>
      </c>
      <c r="C38" s="3" t="s">
        <v>14</v>
      </c>
      <c r="D38" s="3" t="s">
        <v>6</v>
      </c>
      <c r="E38" s="3" t="s">
        <v>7</v>
      </c>
      <c r="F38" s="3">
        <v>1200</v>
      </c>
      <c r="G38" s="3">
        <v>99</v>
      </c>
    </row>
    <row r="39" spans="2:7" x14ac:dyDescent="0.4">
      <c r="B39" s="2">
        <v>43975</v>
      </c>
      <c r="C39" s="3" t="s">
        <v>14</v>
      </c>
      <c r="D39" s="3" t="s">
        <v>15</v>
      </c>
      <c r="E39" s="3" t="s">
        <v>16</v>
      </c>
      <c r="F39" s="3">
        <v>1000</v>
      </c>
      <c r="G39" s="3">
        <v>38</v>
      </c>
    </row>
    <row r="40" spans="2:7" x14ac:dyDescent="0.4">
      <c r="B40" s="2">
        <v>44023</v>
      </c>
      <c r="C40" s="3" t="s">
        <v>14</v>
      </c>
      <c r="D40" s="3" t="s">
        <v>9</v>
      </c>
      <c r="E40" s="3" t="s">
        <v>10</v>
      </c>
      <c r="F40" s="3">
        <v>5000</v>
      </c>
      <c r="G40" s="3">
        <v>22</v>
      </c>
    </row>
    <row r="41" spans="2:7" x14ac:dyDescent="0.4">
      <c r="B41" s="2">
        <v>44033</v>
      </c>
      <c r="C41" s="3" t="s">
        <v>5</v>
      </c>
      <c r="D41" s="3" t="s">
        <v>9</v>
      </c>
      <c r="E41" s="3" t="s">
        <v>10</v>
      </c>
      <c r="F41" s="3">
        <v>5000</v>
      </c>
      <c r="G41" s="3">
        <v>86</v>
      </c>
    </row>
    <row r="42" spans="2:7" x14ac:dyDescent="0.4">
      <c r="B42" s="2">
        <v>44043</v>
      </c>
      <c r="C42" s="3" t="s">
        <v>14</v>
      </c>
      <c r="D42" s="3" t="s">
        <v>15</v>
      </c>
      <c r="E42" s="3" t="s">
        <v>16</v>
      </c>
      <c r="F42" s="3">
        <v>1000</v>
      </c>
      <c r="G42" s="3">
        <v>29</v>
      </c>
    </row>
  </sheetData>
  <phoneticPr fontId="1" type="noConversion"/>
  <conditionalFormatting sqref="B3:G32">
    <cfRule type="expression" dxfId="8" priority="1">
      <formula>AND(ISEVEN(ROW($B3)),LEFT($D3)="E")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H32"/>
  <sheetViews>
    <sheetView topLeftCell="A22" workbookViewId="0">
      <selection activeCell="K30" sqref="K30"/>
    </sheetView>
  </sheetViews>
  <sheetFormatPr defaultRowHeight="17.399999999999999" x14ac:dyDescent="0.4"/>
  <cols>
    <col min="1" max="1" width="4" customWidth="1"/>
    <col min="2" max="2" width="11.09765625" bestFit="1" customWidth="1"/>
    <col min="3" max="3" width="11.5" customWidth="1"/>
    <col min="4" max="4" width="10.59765625" customWidth="1"/>
    <col min="5" max="5" width="11" customWidth="1"/>
    <col min="6" max="6" width="10.09765625" customWidth="1"/>
    <col min="7" max="7" width="9.8984375" customWidth="1"/>
    <col min="8" max="8" width="12.69921875" customWidth="1"/>
  </cols>
  <sheetData>
    <row r="2" spans="2:8" x14ac:dyDescent="0.4">
      <c r="B2" s="4" t="s">
        <v>0</v>
      </c>
      <c r="C2" s="5" t="s">
        <v>1</v>
      </c>
      <c r="D2" s="5" t="s">
        <v>18</v>
      </c>
      <c r="E2" s="5" t="s">
        <v>2</v>
      </c>
      <c r="F2" s="5" t="s">
        <v>3</v>
      </c>
      <c r="G2" s="5" t="s">
        <v>4</v>
      </c>
      <c r="H2" s="6" t="s">
        <v>19</v>
      </c>
    </row>
    <row r="3" spans="2:8" x14ac:dyDescent="0.4">
      <c r="B3" s="7">
        <v>43541</v>
      </c>
      <c r="C3" s="8" t="s">
        <v>17</v>
      </c>
      <c r="D3" s="8" t="s">
        <v>12</v>
      </c>
      <c r="E3" s="8" t="s">
        <v>13</v>
      </c>
      <c r="F3" s="9">
        <v>15000</v>
      </c>
      <c r="G3" s="9">
        <v>68</v>
      </c>
      <c r="H3" s="10">
        <v>918000</v>
      </c>
    </row>
    <row r="4" spans="2:8" x14ac:dyDescent="0.4">
      <c r="B4" s="7">
        <v>43647</v>
      </c>
      <c r="C4" s="8" t="s">
        <v>17</v>
      </c>
      <c r="D4" s="8" t="s">
        <v>12</v>
      </c>
      <c r="E4" s="8" t="s">
        <v>13</v>
      </c>
      <c r="F4" s="9">
        <v>15000</v>
      </c>
      <c r="G4" s="9">
        <v>51</v>
      </c>
      <c r="H4" s="10">
        <v>688500</v>
      </c>
    </row>
    <row r="5" spans="2:8" x14ac:dyDescent="0.4">
      <c r="B5" s="7">
        <v>43864</v>
      </c>
      <c r="C5" s="8" t="s">
        <v>17</v>
      </c>
      <c r="D5" s="8" t="s">
        <v>12</v>
      </c>
      <c r="E5" s="8" t="s">
        <v>13</v>
      </c>
      <c r="F5" s="9">
        <v>15000</v>
      </c>
      <c r="G5" s="9">
        <v>96</v>
      </c>
      <c r="H5" s="10">
        <v>1224000</v>
      </c>
    </row>
    <row r="6" spans="2:8" x14ac:dyDescent="0.4">
      <c r="B6" s="7">
        <v>43597</v>
      </c>
      <c r="C6" s="8" t="s">
        <v>8</v>
      </c>
      <c r="D6" s="8" t="s">
        <v>12</v>
      </c>
      <c r="E6" s="8" t="s">
        <v>13</v>
      </c>
      <c r="F6" s="9">
        <v>15000</v>
      </c>
      <c r="G6" s="9">
        <v>99</v>
      </c>
      <c r="H6" s="10">
        <v>1262250</v>
      </c>
    </row>
    <row r="7" spans="2:8" x14ac:dyDescent="0.4">
      <c r="B7" s="7">
        <v>43641</v>
      </c>
      <c r="C7" s="8" t="s">
        <v>8</v>
      </c>
      <c r="D7" s="8" t="s">
        <v>12</v>
      </c>
      <c r="E7" s="8" t="s">
        <v>13</v>
      </c>
      <c r="F7" s="9">
        <v>15000</v>
      </c>
      <c r="G7" s="9">
        <v>80</v>
      </c>
      <c r="H7" s="10">
        <v>1020000</v>
      </c>
    </row>
    <row r="8" spans="2:8" x14ac:dyDescent="0.4">
      <c r="B8" s="7">
        <v>43734</v>
      </c>
      <c r="C8" s="8" t="s">
        <v>8</v>
      </c>
      <c r="D8" s="8" t="s">
        <v>12</v>
      </c>
      <c r="E8" s="8" t="s">
        <v>13</v>
      </c>
      <c r="F8" s="9">
        <v>15000</v>
      </c>
      <c r="G8" s="9">
        <v>31</v>
      </c>
      <c r="H8" s="10">
        <v>432450</v>
      </c>
    </row>
    <row r="9" spans="2:8" x14ac:dyDescent="0.4">
      <c r="B9" s="7">
        <v>44049</v>
      </c>
      <c r="C9" s="8" t="s">
        <v>8</v>
      </c>
      <c r="D9" s="8" t="s">
        <v>12</v>
      </c>
      <c r="E9" s="8" t="s">
        <v>13</v>
      </c>
      <c r="F9" s="9">
        <v>15000</v>
      </c>
      <c r="G9" s="9">
        <v>92</v>
      </c>
      <c r="H9" s="10">
        <v>1173000</v>
      </c>
    </row>
    <row r="10" spans="2:8" x14ac:dyDescent="0.4">
      <c r="B10" s="7">
        <v>44171</v>
      </c>
      <c r="C10" s="8" t="s">
        <v>8</v>
      </c>
      <c r="D10" s="8" t="s">
        <v>12</v>
      </c>
      <c r="E10" s="8" t="s">
        <v>13</v>
      </c>
      <c r="F10" s="9">
        <v>15000</v>
      </c>
      <c r="G10" s="9">
        <v>94</v>
      </c>
      <c r="H10" s="10">
        <v>1198500</v>
      </c>
    </row>
    <row r="11" spans="2:8" x14ac:dyDescent="0.4">
      <c r="B11" s="7">
        <v>43625</v>
      </c>
      <c r="C11" s="8" t="s">
        <v>14</v>
      </c>
      <c r="D11" s="8" t="s">
        <v>12</v>
      </c>
      <c r="E11" s="8" t="s">
        <v>13</v>
      </c>
      <c r="F11" s="9">
        <v>15000</v>
      </c>
      <c r="G11" s="9">
        <v>24</v>
      </c>
      <c r="H11" s="10">
        <v>334800</v>
      </c>
    </row>
    <row r="12" spans="2:8" x14ac:dyDescent="0.4">
      <c r="B12" s="7">
        <v>43759</v>
      </c>
      <c r="C12" s="8" t="s">
        <v>5</v>
      </c>
      <c r="D12" s="8" t="s">
        <v>12</v>
      </c>
      <c r="E12" s="8" t="s">
        <v>13</v>
      </c>
      <c r="F12" s="9">
        <v>15000</v>
      </c>
      <c r="G12" s="9">
        <v>72</v>
      </c>
      <c r="H12" s="10">
        <v>918000</v>
      </c>
    </row>
    <row r="13" spans="2:8" x14ac:dyDescent="0.4">
      <c r="B13" s="7">
        <v>43586</v>
      </c>
      <c r="C13" s="8" t="s">
        <v>17</v>
      </c>
      <c r="D13" s="8" t="s">
        <v>6</v>
      </c>
      <c r="E13" s="8" t="s">
        <v>7</v>
      </c>
      <c r="F13" s="9">
        <v>1200</v>
      </c>
      <c r="G13" s="9">
        <v>99</v>
      </c>
      <c r="H13" s="10">
        <v>109296</v>
      </c>
    </row>
    <row r="14" spans="2:8" x14ac:dyDescent="0.4">
      <c r="B14" s="7">
        <v>43484</v>
      </c>
      <c r="C14" s="8" t="s">
        <v>11</v>
      </c>
      <c r="D14" s="8" t="s">
        <v>6</v>
      </c>
      <c r="E14" s="8" t="s">
        <v>7</v>
      </c>
      <c r="F14" s="9">
        <v>1200</v>
      </c>
      <c r="G14" s="9">
        <v>57</v>
      </c>
      <c r="H14" s="10">
        <v>65664</v>
      </c>
    </row>
    <row r="15" spans="2:8" x14ac:dyDescent="0.4">
      <c r="B15" s="7">
        <v>43466</v>
      </c>
      <c r="C15" s="8" t="s">
        <v>5</v>
      </c>
      <c r="D15" s="8" t="s">
        <v>6</v>
      </c>
      <c r="E15" s="8" t="s">
        <v>7</v>
      </c>
      <c r="F15" s="9">
        <v>1200</v>
      </c>
      <c r="G15" s="9">
        <v>46</v>
      </c>
      <c r="H15" s="10">
        <v>54096</v>
      </c>
    </row>
    <row r="16" spans="2:8" x14ac:dyDescent="0.4">
      <c r="B16" s="7">
        <v>43527</v>
      </c>
      <c r="C16" s="8" t="s">
        <v>5</v>
      </c>
      <c r="D16" s="8" t="s">
        <v>6</v>
      </c>
      <c r="E16" s="8" t="s">
        <v>7</v>
      </c>
      <c r="F16" s="9">
        <v>1200</v>
      </c>
      <c r="G16" s="9">
        <v>89</v>
      </c>
      <c r="H16" s="10">
        <v>98256</v>
      </c>
    </row>
    <row r="17" spans="2:8" x14ac:dyDescent="0.4">
      <c r="B17" s="7">
        <v>43633</v>
      </c>
      <c r="C17" s="8" t="s">
        <v>5</v>
      </c>
      <c r="D17" s="8" t="s">
        <v>6</v>
      </c>
      <c r="E17" s="8" t="s">
        <v>7</v>
      </c>
      <c r="F17" s="9">
        <v>1200</v>
      </c>
      <c r="G17" s="9">
        <v>16</v>
      </c>
      <c r="H17" s="10">
        <v>19200</v>
      </c>
    </row>
    <row r="18" spans="2:8" x14ac:dyDescent="0.4">
      <c r="B18" s="7">
        <v>43619</v>
      </c>
      <c r="C18" s="8" t="s">
        <v>11</v>
      </c>
      <c r="D18" s="8" t="s">
        <v>15</v>
      </c>
      <c r="E18" s="8" t="s">
        <v>16</v>
      </c>
      <c r="F18" s="9">
        <v>1000</v>
      </c>
      <c r="G18" s="9">
        <v>100</v>
      </c>
      <c r="H18" s="10">
        <v>93000</v>
      </c>
    </row>
    <row r="19" spans="2:8" x14ac:dyDescent="0.4">
      <c r="B19" s="7">
        <v>43497</v>
      </c>
      <c r="C19" s="8" t="s">
        <v>14</v>
      </c>
      <c r="D19" s="8" t="s">
        <v>15</v>
      </c>
      <c r="E19" s="8" t="s">
        <v>16</v>
      </c>
      <c r="F19" s="9">
        <v>1000</v>
      </c>
      <c r="G19" s="9">
        <v>92</v>
      </c>
      <c r="H19" s="10">
        <v>84640</v>
      </c>
    </row>
    <row r="20" spans="2:8" x14ac:dyDescent="0.4">
      <c r="B20" s="7">
        <v>43555</v>
      </c>
      <c r="C20" s="8" t="s">
        <v>14</v>
      </c>
      <c r="D20" s="8" t="s">
        <v>15</v>
      </c>
      <c r="E20" s="8" t="s">
        <v>16</v>
      </c>
      <c r="F20" s="9">
        <v>1000</v>
      </c>
      <c r="G20" s="9">
        <v>57</v>
      </c>
      <c r="H20" s="10">
        <v>54720</v>
      </c>
    </row>
    <row r="21" spans="2:8" x14ac:dyDescent="0.4">
      <c r="B21" s="7">
        <v>43677</v>
      </c>
      <c r="C21" s="8" t="s">
        <v>14</v>
      </c>
      <c r="D21" s="8" t="s">
        <v>15</v>
      </c>
      <c r="E21" s="8" t="s">
        <v>16</v>
      </c>
      <c r="F21" s="9">
        <v>1000</v>
      </c>
      <c r="G21" s="9">
        <v>29</v>
      </c>
      <c r="H21" s="10">
        <v>28420</v>
      </c>
    </row>
    <row r="22" spans="2:8" x14ac:dyDescent="0.4">
      <c r="B22" s="7">
        <v>43788</v>
      </c>
      <c r="C22" s="8" t="s">
        <v>14</v>
      </c>
      <c r="D22" s="8" t="s">
        <v>15</v>
      </c>
      <c r="E22" s="8" t="s">
        <v>16</v>
      </c>
      <c r="F22" s="9">
        <v>1000</v>
      </c>
      <c r="G22" s="9">
        <v>57</v>
      </c>
      <c r="H22" s="10">
        <v>54720</v>
      </c>
    </row>
    <row r="23" spans="2:8" x14ac:dyDescent="0.4">
      <c r="B23" s="7">
        <v>43975</v>
      </c>
      <c r="C23" s="8" t="s">
        <v>14</v>
      </c>
      <c r="D23" s="8" t="s">
        <v>15</v>
      </c>
      <c r="E23" s="8" t="s">
        <v>16</v>
      </c>
      <c r="F23" s="9">
        <v>1000</v>
      </c>
      <c r="G23" s="9">
        <v>38</v>
      </c>
      <c r="H23" s="10">
        <v>37240</v>
      </c>
    </row>
    <row r="24" spans="2:8" x14ac:dyDescent="0.4">
      <c r="B24" s="7">
        <v>43561</v>
      </c>
      <c r="C24" s="8" t="s">
        <v>17</v>
      </c>
      <c r="D24" s="8" t="s">
        <v>9</v>
      </c>
      <c r="E24" s="8" t="s">
        <v>10</v>
      </c>
      <c r="F24" s="9">
        <v>5000</v>
      </c>
      <c r="G24" s="9">
        <v>11</v>
      </c>
      <c r="H24" s="10">
        <v>53900</v>
      </c>
    </row>
    <row r="25" spans="2:8" x14ac:dyDescent="0.4">
      <c r="B25" s="7">
        <v>43473</v>
      </c>
      <c r="C25" s="8" t="s">
        <v>8</v>
      </c>
      <c r="D25" s="8" t="s">
        <v>9</v>
      </c>
      <c r="E25" s="8" t="s">
        <v>10</v>
      </c>
      <c r="F25" s="9">
        <v>5000</v>
      </c>
      <c r="G25" s="9">
        <v>62</v>
      </c>
      <c r="H25" s="10">
        <v>288300</v>
      </c>
    </row>
    <row r="26" spans="2:8" x14ac:dyDescent="0.4">
      <c r="B26" s="7">
        <v>43730</v>
      </c>
      <c r="C26" s="8" t="s">
        <v>8</v>
      </c>
      <c r="D26" s="8" t="s">
        <v>9</v>
      </c>
      <c r="E26" s="8" t="s">
        <v>10</v>
      </c>
      <c r="F26" s="9">
        <v>5000</v>
      </c>
      <c r="G26" s="9">
        <v>42</v>
      </c>
      <c r="H26" s="10">
        <v>199500</v>
      </c>
    </row>
    <row r="27" spans="2:8" x14ac:dyDescent="0.4">
      <c r="B27" s="7">
        <v>43843</v>
      </c>
      <c r="C27" s="8" t="s">
        <v>8</v>
      </c>
      <c r="D27" s="8" t="s">
        <v>9</v>
      </c>
      <c r="E27" s="8" t="s">
        <v>10</v>
      </c>
      <c r="F27" s="9">
        <v>5000</v>
      </c>
      <c r="G27" s="9">
        <v>77</v>
      </c>
      <c r="H27" s="10">
        <v>346500</v>
      </c>
    </row>
    <row r="28" spans="2:8" x14ac:dyDescent="0.4">
      <c r="B28" s="7">
        <v>43912</v>
      </c>
      <c r="C28" s="8" t="s">
        <v>8</v>
      </c>
      <c r="D28" s="8" t="s">
        <v>9</v>
      </c>
      <c r="E28" s="8" t="s">
        <v>10</v>
      </c>
      <c r="F28" s="9">
        <v>5000</v>
      </c>
      <c r="G28" s="9">
        <v>83</v>
      </c>
      <c r="H28" s="10">
        <v>373500</v>
      </c>
    </row>
    <row r="29" spans="2:8" x14ac:dyDescent="0.4">
      <c r="B29" s="7">
        <v>43644</v>
      </c>
      <c r="C29" s="8" t="s">
        <v>14</v>
      </c>
      <c r="D29" s="8" t="s">
        <v>9</v>
      </c>
      <c r="E29" s="8" t="s">
        <v>10</v>
      </c>
      <c r="F29" s="9">
        <v>5000</v>
      </c>
      <c r="G29" s="9">
        <v>29</v>
      </c>
      <c r="H29" s="10">
        <v>137750</v>
      </c>
    </row>
    <row r="30" spans="2:8" x14ac:dyDescent="0.4">
      <c r="B30" s="7">
        <v>43657</v>
      </c>
      <c r="C30" s="8" t="s">
        <v>14</v>
      </c>
      <c r="D30" s="8" t="s">
        <v>9</v>
      </c>
      <c r="E30" s="8" t="s">
        <v>10</v>
      </c>
      <c r="F30" s="9">
        <v>5000</v>
      </c>
      <c r="G30" s="9">
        <v>22</v>
      </c>
      <c r="H30" s="10">
        <v>104500</v>
      </c>
    </row>
    <row r="31" spans="2:8" x14ac:dyDescent="0.4">
      <c r="B31" s="7">
        <v>43948</v>
      </c>
      <c r="C31" s="8" t="s">
        <v>14</v>
      </c>
      <c r="D31" s="8" t="s">
        <v>9</v>
      </c>
      <c r="E31" s="8" t="s">
        <v>10</v>
      </c>
      <c r="F31" s="9">
        <v>5000</v>
      </c>
      <c r="G31" s="9">
        <v>54</v>
      </c>
      <c r="H31" s="10">
        <v>251100</v>
      </c>
    </row>
    <row r="32" spans="2:8" x14ac:dyDescent="0.4">
      <c r="B32" s="7">
        <v>43667</v>
      </c>
      <c r="C32" s="8" t="s">
        <v>5</v>
      </c>
      <c r="D32" s="8" t="s">
        <v>9</v>
      </c>
      <c r="E32" s="8" t="s">
        <v>10</v>
      </c>
      <c r="F32" s="9">
        <v>5000</v>
      </c>
      <c r="G32" s="9">
        <v>86</v>
      </c>
      <c r="H32" s="10">
        <v>387000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verticalDpi="300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2:O34"/>
  <sheetViews>
    <sheetView workbookViewId="0">
      <selection activeCell="G4" sqref="G4"/>
    </sheetView>
  </sheetViews>
  <sheetFormatPr defaultRowHeight="17.399999999999999" x14ac:dyDescent="0.4"/>
  <cols>
    <col min="1" max="1" width="11.09765625" bestFit="1" customWidth="1"/>
    <col min="5" max="5" width="8.3984375" bestFit="1" customWidth="1"/>
    <col min="6" max="6" width="6" bestFit="1" customWidth="1"/>
    <col min="7" max="7" width="10.8984375" bestFit="1" customWidth="1"/>
    <col min="8" max="8" width="14.8984375" bestFit="1" customWidth="1"/>
    <col min="9" max="9" width="4.19921875" customWidth="1"/>
    <col min="11" max="11" width="12.3984375" customWidth="1"/>
    <col min="12" max="12" width="12.19921875" customWidth="1"/>
    <col min="14" max="14" width="5.3984375" bestFit="1" customWidth="1"/>
    <col min="15" max="15" width="6.3984375" bestFit="1" customWidth="1"/>
  </cols>
  <sheetData>
    <row r="2" spans="1:15" x14ac:dyDescent="0.4">
      <c r="A2" t="s">
        <v>20</v>
      </c>
    </row>
    <row r="3" spans="1:15" x14ac:dyDescent="0.4">
      <c r="A3" s="14" t="s">
        <v>0</v>
      </c>
      <c r="B3" s="14" t="s">
        <v>1</v>
      </c>
      <c r="C3" s="14" t="s">
        <v>18</v>
      </c>
      <c r="D3" s="14" t="s">
        <v>2</v>
      </c>
      <c r="E3" s="14" t="s">
        <v>3</v>
      </c>
      <c r="F3" s="14" t="s">
        <v>4</v>
      </c>
      <c r="G3" s="18" t="s">
        <v>19</v>
      </c>
      <c r="H3" s="18" t="s">
        <v>21</v>
      </c>
      <c r="J3" s="19" t="s">
        <v>22</v>
      </c>
      <c r="K3" s="20"/>
      <c r="L3" s="20"/>
      <c r="M3" s="20"/>
      <c r="N3" s="20"/>
      <c r="O3" s="20"/>
    </row>
    <row r="4" spans="1:15" x14ac:dyDescent="0.4">
      <c r="A4" s="15">
        <v>43667</v>
      </c>
      <c r="B4" s="14" t="s">
        <v>5</v>
      </c>
      <c r="C4" s="14" t="s">
        <v>9</v>
      </c>
      <c r="D4" s="14" t="s">
        <v>10</v>
      </c>
      <c r="E4" s="17">
        <v>5000</v>
      </c>
      <c r="F4" s="17">
        <v>86</v>
      </c>
      <c r="G4" s="17">
        <f>VLOOKUP($D4,$J$5:$O$8,MATCH($F4,$K$4:$O$4,1),FALSE)</f>
        <v>7.0000000000000007E-2</v>
      </c>
      <c r="H4" s="17" t="str" cm="1">
        <f t="array" ref="H4">fn비고(A4)</f>
        <v>2019-3사분기</v>
      </c>
      <c r="J4" s="14" t="s">
        <v>4</v>
      </c>
      <c r="K4" s="21">
        <v>1</v>
      </c>
      <c r="L4" s="21">
        <v>20</v>
      </c>
      <c r="M4" s="21">
        <v>50</v>
      </c>
      <c r="N4" s="21">
        <v>70</v>
      </c>
      <c r="O4" s="21">
        <v>100</v>
      </c>
    </row>
    <row r="5" spans="1:15" x14ac:dyDescent="0.4">
      <c r="A5" s="15">
        <v>43677</v>
      </c>
      <c r="B5" s="14" t="s">
        <v>14</v>
      </c>
      <c r="C5" s="14" t="s">
        <v>15</v>
      </c>
      <c r="D5" s="14" t="s">
        <v>16</v>
      </c>
      <c r="E5" s="17">
        <v>1000</v>
      </c>
      <c r="F5" s="17">
        <v>29</v>
      </c>
      <c r="G5" s="17">
        <f t="shared" ref="G5:G34" si="0">VLOOKUP($D5,$J$5:$O$8,MATCH($F5,$K$4:$O$4,1),FALSE)</f>
        <v>0</v>
      </c>
      <c r="H5" s="17" t="str" cm="1">
        <f t="array" ref="H5">fn비고(A5)</f>
        <v>2019-3사분기</v>
      </c>
      <c r="J5" s="14" t="s">
        <v>13</v>
      </c>
      <c r="K5" s="22">
        <v>0.05</v>
      </c>
      <c r="L5" s="22">
        <v>7.0000000000000007E-2</v>
      </c>
      <c r="M5" s="22">
        <v>0.1</v>
      </c>
      <c r="N5" s="22">
        <v>0.15</v>
      </c>
      <c r="O5" s="22">
        <v>0.2</v>
      </c>
    </row>
    <row r="6" spans="1:15" x14ac:dyDescent="0.4">
      <c r="A6" s="15">
        <v>43975</v>
      </c>
      <c r="B6" s="14" t="s">
        <v>14</v>
      </c>
      <c r="C6" s="14" t="s">
        <v>15</v>
      </c>
      <c r="D6" s="14" t="s">
        <v>16</v>
      </c>
      <c r="E6" s="17">
        <v>1000</v>
      </c>
      <c r="F6" s="17">
        <v>38</v>
      </c>
      <c r="G6" s="17">
        <f t="shared" si="0"/>
        <v>0</v>
      </c>
      <c r="H6" s="17" t="str" cm="1">
        <f t="array" ref="H6">fn비고(A6)</f>
        <v>2020-2사분기</v>
      </c>
      <c r="J6" s="14" t="s">
        <v>10</v>
      </c>
      <c r="K6" s="22">
        <v>0.02</v>
      </c>
      <c r="L6" s="22">
        <v>0.05</v>
      </c>
      <c r="M6" s="22">
        <v>7.0000000000000007E-2</v>
      </c>
      <c r="N6" s="22">
        <v>0.1</v>
      </c>
      <c r="O6" s="22">
        <v>0.15</v>
      </c>
    </row>
    <row r="7" spans="1:15" x14ac:dyDescent="0.4">
      <c r="A7" s="15">
        <v>43619</v>
      </c>
      <c r="B7" s="14" t="s">
        <v>11</v>
      </c>
      <c r="C7" s="14" t="s">
        <v>15</v>
      </c>
      <c r="D7" s="14" t="s">
        <v>16</v>
      </c>
      <c r="E7" s="17">
        <v>1000</v>
      </c>
      <c r="F7" s="17">
        <v>100</v>
      </c>
      <c r="G7" s="17">
        <f t="shared" si="0"/>
        <v>0.08</v>
      </c>
      <c r="H7" s="17" t="str" cm="1">
        <f t="array" ref="H7">fn비고(A7)</f>
        <v>2019-2사분기</v>
      </c>
      <c r="J7" s="14" t="s">
        <v>7</v>
      </c>
      <c r="K7" s="22">
        <v>0</v>
      </c>
      <c r="L7" s="22">
        <v>0.02</v>
      </c>
      <c r="M7" s="22">
        <v>0.04</v>
      </c>
      <c r="N7" s="22">
        <v>0.08</v>
      </c>
      <c r="O7" s="22">
        <v>0.1</v>
      </c>
    </row>
    <row r="8" spans="1:15" x14ac:dyDescent="0.4">
      <c r="A8" s="15">
        <v>43597</v>
      </c>
      <c r="B8" s="14" t="s">
        <v>8</v>
      </c>
      <c r="C8" s="14" t="s">
        <v>12</v>
      </c>
      <c r="D8" s="14" t="s">
        <v>13</v>
      </c>
      <c r="E8" s="17">
        <v>15000</v>
      </c>
      <c r="F8" s="17">
        <v>99</v>
      </c>
      <c r="G8" s="17">
        <f t="shared" si="0"/>
        <v>0.1</v>
      </c>
      <c r="H8" s="17" t="str" cm="1">
        <f t="array" ref="H8">fn비고(A8)</f>
        <v>2019-2사분기</v>
      </c>
      <c r="J8" s="14" t="s">
        <v>16</v>
      </c>
      <c r="K8" s="22">
        <v>0</v>
      </c>
      <c r="L8" s="22">
        <v>0.02</v>
      </c>
      <c r="M8" s="22">
        <v>0.04</v>
      </c>
      <c r="N8" s="22">
        <v>0.08</v>
      </c>
      <c r="O8" s="22">
        <v>7.0000000000000007E-2</v>
      </c>
    </row>
    <row r="9" spans="1:15" x14ac:dyDescent="0.4">
      <c r="A9" s="15">
        <v>44171</v>
      </c>
      <c r="B9" s="14" t="s">
        <v>8</v>
      </c>
      <c r="C9" s="14" t="s">
        <v>12</v>
      </c>
      <c r="D9" s="14" t="s">
        <v>13</v>
      </c>
      <c r="E9" s="17">
        <v>15000</v>
      </c>
      <c r="F9" s="17">
        <v>94</v>
      </c>
      <c r="G9" s="17">
        <f t="shared" si="0"/>
        <v>0.1</v>
      </c>
      <c r="H9" s="17" t="str" cm="1">
        <f t="array" ref="H9">fn비고(A9)</f>
        <v>2020-4사분기</v>
      </c>
    </row>
    <row r="10" spans="1:15" x14ac:dyDescent="0.4">
      <c r="A10" s="15">
        <v>43541</v>
      </c>
      <c r="B10" s="14" t="s">
        <v>17</v>
      </c>
      <c r="C10" s="14" t="s">
        <v>12</v>
      </c>
      <c r="D10" s="14" t="s">
        <v>13</v>
      </c>
      <c r="E10" s="17">
        <v>15000</v>
      </c>
      <c r="F10" s="17">
        <v>68</v>
      </c>
      <c r="G10" s="17">
        <f t="shared" si="0"/>
        <v>7.0000000000000007E-2</v>
      </c>
      <c r="H10" s="17" t="str" cm="1">
        <f t="array" ref="H10">fn비고(A10)</f>
        <v>2019-1사분기</v>
      </c>
      <c r="J10" t="s">
        <v>23</v>
      </c>
    </row>
    <row r="11" spans="1:15" x14ac:dyDescent="0.4">
      <c r="A11" s="15">
        <v>43912</v>
      </c>
      <c r="B11" s="14" t="s">
        <v>8</v>
      </c>
      <c r="C11" s="14" t="s">
        <v>9</v>
      </c>
      <c r="D11" s="14" t="s">
        <v>10</v>
      </c>
      <c r="E11" s="17">
        <v>5000</v>
      </c>
      <c r="F11" s="17">
        <v>83</v>
      </c>
      <c r="G11" s="17">
        <f t="shared" si="0"/>
        <v>7.0000000000000007E-2</v>
      </c>
      <c r="H11" s="17" t="str" cm="1">
        <f t="array" ref="H11">fn비고(A11)</f>
        <v>2020-1사분기</v>
      </c>
      <c r="J11" s="14" t="s">
        <v>1</v>
      </c>
      <c r="K11" s="18" t="s">
        <v>7</v>
      </c>
      <c r="L11" s="18" t="s">
        <v>13</v>
      </c>
      <c r="M11" s="18" t="s">
        <v>24</v>
      </c>
    </row>
    <row r="12" spans="1:15" x14ac:dyDescent="0.4">
      <c r="A12" s="15">
        <v>43734</v>
      </c>
      <c r="B12" s="14" t="s">
        <v>8</v>
      </c>
      <c r="C12" s="14" t="s">
        <v>12</v>
      </c>
      <c r="D12" s="14" t="s">
        <v>13</v>
      </c>
      <c r="E12" s="17">
        <v>15000</v>
      </c>
      <c r="F12" s="17">
        <v>31</v>
      </c>
      <c r="G12" s="17">
        <f t="shared" si="0"/>
        <v>0.05</v>
      </c>
      <c r="H12" s="17" t="str" cm="1">
        <f t="array" ref="H12">fn비고(A12)</f>
        <v>2019-3사분기</v>
      </c>
      <c r="J12" s="14" t="s">
        <v>17</v>
      </c>
      <c r="K12" s="17">
        <f t="array" ref="K12">IFERROR(AVERAGE(IF(($J12=$B$4:$B$33)*(K$11=$D$4:$D$33),$F$4:$F$33)),"판매수량없음")</f>
        <v>99</v>
      </c>
      <c r="L12" s="17">
        <f t="array" ref="L12">IFERROR(AVERAGE(IF(($J12=$B$4:$B$33)*(L$11=$D$4:$D$33),$F$4:$F$33)),"판매수량없음")</f>
        <v>71.666666666666671</v>
      </c>
      <c r="M12" s="17" t="str">
        <f t="array" ref="M12">TEXT(SUM(($B$4:$B$33=$J12)*1),0&amp;"건")</f>
        <v>5건</v>
      </c>
    </row>
    <row r="13" spans="1:15" x14ac:dyDescent="0.4">
      <c r="A13" s="15">
        <v>43466</v>
      </c>
      <c r="B13" s="14" t="s">
        <v>5</v>
      </c>
      <c r="C13" s="14" t="s">
        <v>6</v>
      </c>
      <c r="D13" s="14" t="s">
        <v>7</v>
      </c>
      <c r="E13" s="17">
        <v>1200</v>
      </c>
      <c r="F13" s="17">
        <v>46</v>
      </c>
      <c r="G13" s="17">
        <f t="shared" si="0"/>
        <v>0</v>
      </c>
      <c r="H13" s="17" t="str" cm="1">
        <f t="array" ref="H13">fn비고(A13)</f>
        <v>2019-1사분기</v>
      </c>
      <c r="J13" s="14" t="s">
        <v>8</v>
      </c>
      <c r="K13" s="17" t="str">
        <f t="array" ref="K13">IFERROR(AVERAGE(IF(($J13=$B$4:$B$33)*(K$11=$D$4:$D$33),$F$4:$F$33)),"판매수량없음")</f>
        <v>판매수량없음</v>
      </c>
      <c r="L13" s="17">
        <f t="array" ref="L13">IFERROR(AVERAGE(IF(($J13=$B$4:$B$33)*(L$11=$D$4:$D$33),$F$4:$F$33)),"판매수량없음")</f>
        <v>79.2</v>
      </c>
      <c r="M13" s="17" t="str">
        <f t="array" ref="M13">TEXT(SUM(($B$4:$B$33=$J13)*1),0&amp;"건")</f>
        <v>9건</v>
      </c>
    </row>
    <row r="14" spans="1:15" x14ac:dyDescent="0.4">
      <c r="A14" s="15">
        <v>43644</v>
      </c>
      <c r="B14" s="14" t="s">
        <v>14</v>
      </c>
      <c r="C14" s="14" t="s">
        <v>9</v>
      </c>
      <c r="D14" s="14" t="s">
        <v>10</v>
      </c>
      <c r="E14" s="17">
        <v>5000</v>
      </c>
      <c r="F14" s="17">
        <v>29</v>
      </c>
      <c r="G14" s="17">
        <f t="shared" si="0"/>
        <v>0.02</v>
      </c>
      <c r="H14" s="17" t="str" cm="1">
        <f t="array" ref="H14">fn비고(A14)</f>
        <v>2019-2사분기</v>
      </c>
      <c r="J14" s="14" t="s">
        <v>11</v>
      </c>
      <c r="K14" s="17">
        <f t="array" ref="K14">IFERROR(AVERAGE(IF(($J14=$B$4:$B$33)*(K$11=$D$4:$D$33),$F$4:$F$33)),"판매수량없음")</f>
        <v>57</v>
      </c>
      <c r="L14" s="17" t="str">
        <f t="array" ref="L14">IFERROR(AVERAGE(IF(($J14=$B$4:$B$33)*(L$11=$D$4:$D$33),$F$4:$F$33)),"판매수량없음")</f>
        <v>판매수량없음</v>
      </c>
      <c r="M14" s="17" t="str">
        <f t="array" ref="M14">TEXT(SUM(($B$4:$B$33=$J14)*1),0&amp;"건")</f>
        <v>2건</v>
      </c>
    </row>
    <row r="15" spans="1:15" x14ac:dyDescent="0.4">
      <c r="A15" s="15">
        <v>43555</v>
      </c>
      <c r="B15" s="14" t="s">
        <v>14</v>
      </c>
      <c r="C15" s="14" t="s">
        <v>15</v>
      </c>
      <c r="D15" s="14" t="s">
        <v>16</v>
      </c>
      <c r="E15" s="17">
        <v>1000</v>
      </c>
      <c r="F15" s="17">
        <v>57</v>
      </c>
      <c r="G15" s="17">
        <f t="shared" si="0"/>
        <v>0.02</v>
      </c>
      <c r="H15" s="17" t="str" cm="1">
        <f t="array" ref="H15">fn비고(A15)</f>
        <v>2019-1사분기</v>
      </c>
      <c r="J15" s="14" t="s">
        <v>14</v>
      </c>
      <c r="K15" s="17" t="str">
        <f t="array" ref="K15">IFERROR(AVERAGE(IF(($J15=$B$4:$B$33)*(K$11=$D$4:$D$33),$F$4:$F$33)),"판매수량없음")</f>
        <v>판매수량없음</v>
      </c>
      <c r="L15" s="17">
        <f t="array" ref="L15">IFERROR(AVERAGE(IF(($J15=$B$4:$B$33)*(L$11=$D$4:$D$33),$F$4:$F$33)),"판매수량없음")</f>
        <v>24</v>
      </c>
      <c r="M15" s="17" t="str">
        <f t="array" ref="M15">TEXT(SUM(($B$4:$B$33=$J15)*1),0&amp;"건")</f>
        <v>9건</v>
      </c>
    </row>
    <row r="16" spans="1:15" x14ac:dyDescent="0.4">
      <c r="A16" s="15">
        <v>43561</v>
      </c>
      <c r="B16" s="14" t="s">
        <v>17</v>
      </c>
      <c r="C16" s="14" t="s">
        <v>9</v>
      </c>
      <c r="D16" s="14" t="s">
        <v>10</v>
      </c>
      <c r="E16" s="17">
        <v>5000</v>
      </c>
      <c r="F16" s="17">
        <v>11</v>
      </c>
      <c r="G16" s="17" t="str">
        <f t="shared" si="0"/>
        <v>크레파스</v>
      </c>
      <c r="H16" s="17" t="str" cm="1">
        <f t="array" ref="H16">fn비고(A16)</f>
        <v>2019-2사분기</v>
      </c>
      <c r="J16" s="14" t="s">
        <v>5</v>
      </c>
      <c r="K16" s="17">
        <f t="array" ref="K16">IFERROR(AVERAGE(IF(($J16=$B$4:$B$33)*(K$11=$D$4:$D$33),$F$4:$F$33)),"판매수량없음")</f>
        <v>50.333333333333336</v>
      </c>
      <c r="L16" s="17">
        <f t="array" ref="L16">IFERROR(AVERAGE(IF(($J16=$B$4:$B$33)*(L$11=$D$4:$D$33),$F$4:$F$33)),"판매수량없음")</f>
        <v>72</v>
      </c>
      <c r="M16" s="17" t="str">
        <f t="array" ref="M16">TEXT(SUM(($B$4:$B$33=$J16)*1),0&amp;"건")</f>
        <v>5건</v>
      </c>
    </row>
    <row r="17" spans="1:13" x14ac:dyDescent="0.4">
      <c r="A17" s="15">
        <v>43788</v>
      </c>
      <c r="B17" s="14" t="s">
        <v>14</v>
      </c>
      <c r="C17" s="14" t="s">
        <v>15</v>
      </c>
      <c r="D17" s="14" t="s">
        <v>16</v>
      </c>
      <c r="E17" s="17">
        <v>1000</v>
      </c>
      <c r="F17" s="17">
        <v>57</v>
      </c>
      <c r="G17" s="17">
        <f t="shared" si="0"/>
        <v>0.02</v>
      </c>
      <c r="H17" s="17" t="str" cm="1">
        <f t="array" ref="H17">fn비고(A17)</f>
        <v>2019-4사분기</v>
      </c>
    </row>
    <row r="18" spans="1:13" x14ac:dyDescent="0.4">
      <c r="A18" s="15">
        <v>43948</v>
      </c>
      <c r="B18" s="14" t="s">
        <v>14</v>
      </c>
      <c r="C18" s="14" t="s">
        <v>9</v>
      </c>
      <c r="D18" s="14" t="s">
        <v>10</v>
      </c>
      <c r="E18" s="17">
        <v>5000</v>
      </c>
      <c r="F18" s="17">
        <v>54</v>
      </c>
      <c r="G18" s="17">
        <f t="shared" si="0"/>
        <v>0.05</v>
      </c>
      <c r="H18" s="17" t="str" cm="1">
        <f t="array" ref="H18">fn비고(A18)</f>
        <v>2020-2사분기</v>
      </c>
      <c r="J18" t="s">
        <v>25</v>
      </c>
    </row>
    <row r="19" spans="1:13" x14ac:dyDescent="0.4">
      <c r="A19" s="15">
        <v>43586</v>
      </c>
      <c r="B19" s="14" t="s">
        <v>17</v>
      </c>
      <c r="C19" s="14" t="s">
        <v>6</v>
      </c>
      <c r="D19" s="14" t="s">
        <v>7</v>
      </c>
      <c r="E19" s="17">
        <v>1200</v>
      </c>
      <c r="F19" s="17">
        <v>99</v>
      </c>
      <c r="G19" s="17">
        <f t="shared" si="0"/>
        <v>0.04</v>
      </c>
      <c r="H19" s="17" t="str" cm="1">
        <f t="array" ref="H19">fn비고(A19)</f>
        <v>2019-2사분기</v>
      </c>
      <c r="J19" s="42" t="s">
        <v>26</v>
      </c>
      <c r="K19" s="42"/>
      <c r="L19" s="42"/>
      <c r="M19" s="42"/>
    </row>
    <row r="20" spans="1:13" x14ac:dyDescent="0.4">
      <c r="A20" s="15">
        <v>43527</v>
      </c>
      <c r="B20" s="14" t="s">
        <v>5</v>
      </c>
      <c r="C20" s="14" t="s">
        <v>6</v>
      </c>
      <c r="D20" s="14" t="s">
        <v>7</v>
      </c>
      <c r="E20" s="17">
        <v>1200</v>
      </c>
      <c r="F20" s="17">
        <v>89</v>
      </c>
      <c r="G20" s="17">
        <f t="shared" si="0"/>
        <v>0.04</v>
      </c>
      <c r="H20" s="17" t="str" cm="1">
        <f t="array" ref="H20">fn비고(A20)</f>
        <v>2019-1사분기</v>
      </c>
      <c r="J20" s="43"/>
      <c r="K20" s="43"/>
      <c r="L20" s="43"/>
      <c r="M20" s="43"/>
    </row>
    <row r="21" spans="1:13" x14ac:dyDescent="0.4">
      <c r="A21" s="15">
        <v>43473</v>
      </c>
      <c r="B21" s="14" t="s">
        <v>8</v>
      </c>
      <c r="C21" s="14" t="s">
        <v>9</v>
      </c>
      <c r="D21" s="14" t="s">
        <v>10</v>
      </c>
      <c r="E21" s="17">
        <v>5000</v>
      </c>
      <c r="F21" s="17">
        <v>62</v>
      </c>
      <c r="G21" s="17">
        <f t="shared" si="0"/>
        <v>0.05</v>
      </c>
      <c r="H21" s="17" t="str" cm="1">
        <f t="array" ref="H21">fn비고(A21)</f>
        <v>2019-1사분기</v>
      </c>
    </row>
    <row r="22" spans="1:13" x14ac:dyDescent="0.4">
      <c r="A22" s="15">
        <v>43843</v>
      </c>
      <c r="B22" s="14" t="s">
        <v>8</v>
      </c>
      <c r="C22" s="14" t="s">
        <v>9</v>
      </c>
      <c r="D22" s="14" t="s">
        <v>10</v>
      </c>
      <c r="E22" s="17">
        <v>5000</v>
      </c>
      <c r="F22" s="17">
        <v>77</v>
      </c>
      <c r="G22" s="17">
        <f t="shared" si="0"/>
        <v>7.0000000000000007E-2</v>
      </c>
      <c r="H22" s="17" t="str" cm="1">
        <f t="array" ref="H22">fn비고(A22)</f>
        <v>2020-1사분기</v>
      </c>
    </row>
    <row r="23" spans="1:13" x14ac:dyDescent="0.4">
      <c r="A23" s="15">
        <v>43484</v>
      </c>
      <c r="B23" s="14" t="s">
        <v>11</v>
      </c>
      <c r="C23" s="14" t="s">
        <v>6</v>
      </c>
      <c r="D23" s="14" t="s">
        <v>7</v>
      </c>
      <c r="E23" s="17">
        <v>1200</v>
      </c>
      <c r="F23" s="17">
        <v>57</v>
      </c>
      <c r="G23" s="17">
        <f t="shared" si="0"/>
        <v>0.02</v>
      </c>
      <c r="H23" s="17" t="str" cm="1">
        <f t="array" ref="H23">fn비고(A23)</f>
        <v>2019-1사분기</v>
      </c>
    </row>
    <row r="24" spans="1:13" x14ac:dyDescent="0.4">
      <c r="A24" s="15">
        <v>43759</v>
      </c>
      <c r="B24" s="14" t="s">
        <v>5</v>
      </c>
      <c r="C24" s="14" t="s">
        <v>12</v>
      </c>
      <c r="D24" s="14" t="s">
        <v>13</v>
      </c>
      <c r="E24" s="17">
        <v>15000</v>
      </c>
      <c r="F24" s="17">
        <v>72</v>
      </c>
      <c r="G24" s="17">
        <f t="shared" si="0"/>
        <v>0.1</v>
      </c>
      <c r="H24" s="17" t="str" cm="1">
        <f t="array" ref="H24">fn비고(A24)</f>
        <v>2019-4사분기</v>
      </c>
    </row>
    <row r="25" spans="1:13" x14ac:dyDescent="0.4">
      <c r="A25" s="15">
        <v>43497</v>
      </c>
      <c r="B25" s="14" t="s">
        <v>14</v>
      </c>
      <c r="C25" s="14" t="s">
        <v>15</v>
      </c>
      <c r="D25" s="14" t="s">
        <v>16</v>
      </c>
      <c r="E25" s="17">
        <v>1000</v>
      </c>
      <c r="F25" s="17">
        <v>92</v>
      </c>
      <c r="G25" s="17">
        <f t="shared" si="0"/>
        <v>0.04</v>
      </c>
      <c r="H25" s="17" t="str" cm="1">
        <f t="array" ref="H25">fn비고(A25)</f>
        <v>2019-1사분기</v>
      </c>
    </row>
    <row r="26" spans="1:13" x14ac:dyDescent="0.4">
      <c r="A26" s="15">
        <v>43864</v>
      </c>
      <c r="B26" s="14" t="s">
        <v>17</v>
      </c>
      <c r="C26" s="14" t="s">
        <v>12</v>
      </c>
      <c r="D26" s="14" t="s">
        <v>13</v>
      </c>
      <c r="E26" s="17">
        <v>15000</v>
      </c>
      <c r="F26" s="17">
        <v>96</v>
      </c>
      <c r="G26" s="17">
        <f t="shared" si="0"/>
        <v>0.1</v>
      </c>
      <c r="H26" s="17" t="str" cm="1">
        <f t="array" ref="H26">fn비고(A26)</f>
        <v>2020-1사분기</v>
      </c>
    </row>
    <row r="27" spans="1:13" x14ac:dyDescent="0.4">
      <c r="A27" s="15">
        <v>43730</v>
      </c>
      <c r="B27" s="14" t="s">
        <v>8</v>
      </c>
      <c r="C27" s="14" t="s">
        <v>9</v>
      </c>
      <c r="D27" s="14" t="s">
        <v>10</v>
      </c>
      <c r="E27" s="17">
        <v>5000</v>
      </c>
      <c r="F27" s="17">
        <v>42</v>
      </c>
      <c r="G27" s="17">
        <f t="shared" si="0"/>
        <v>0.02</v>
      </c>
      <c r="H27" s="17" t="str" cm="1">
        <f t="array" ref="H27">fn비고(A27)</f>
        <v>2019-3사분기</v>
      </c>
    </row>
    <row r="28" spans="1:13" x14ac:dyDescent="0.4">
      <c r="A28" s="15">
        <v>43647</v>
      </c>
      <c r="B28" s="14" t="s">
        <v>17</v>
      </c>
      <c r="C28" s="14" t="s">
        <v>12</v>
      </c>
      <c r="D28" s="14" t="s">
        <v>13</v>
      </c>
      <c r="E28" s="17">
        <v>15000</v>
      </c>
      <c r="F28" s="17">
        <v>51</v>
      </c>
      <c r="G28" s="17">
        <f t="shared" si="0"/>
        <v>7.0000000000000007E-2</v>
      </c>
      <c r="H28" s="17" t="str" cm="1">
        <f t="array" ref="H28">fn비고(A28)</f>
        <v>2019-3사분기</v>
      </c>
    </row>
    <row r="29" spans="1:13" x14ac:dyDescent="0.4">
      <c r="A29" s="15">
        <v>43657</v>
      </c>
      <c r="B29" s="14" t="s">
        <v>14</v>
      </c>
      <c r="C29" s="14" t="s">
        <v>9</v>
      </c>
      <c r="D29" s="14" t="s">
        <v>10</v>
      </c>
      <c r="E29" s="17">
        <v>5000</v>
      </c>
      <c r="F29" s="17">
        <v>22</v>
      </c>
      <c r="G29" s="17">
        <f t="shared" si="0"/>
        <v>0.02</v>
      </c>
      <c r="H29" s="17" t="str" cm="1">
        <f t="array" ref="H29">fn비고(A29)</f>
        <v>2019-3사분기</v>
      </c>
    </row>
    <row r="30" spans="1:13" x14ac:dyDescent="0.4">
      <c r="A30" s="15">
        <v>43625</v>
      </c>
      <c r="B30" s="14" t="s">
        <v>14</v>
      </c>
      <c r="C30" s="14" t="s">
        <v>12</v>
      </c>
      <c r="D30" s="14" t="s">
        <v>13</v>
      </c>
      <c r="E30" s="17">
        <v>15000</v>
      </c>
      <c r="F30" s="17">
        <v>24</v>
      </c>
      <c r="G30" s="17">
        <f t="shared" si="0"/>
        <v>0.05</v>
      </c>
      <c r="H30" s="17" t="str" cm="1">
        <f t="array" ref="H30">fn비고(A30)</f>
        <v>2019-2사분기</v>
      </c>
    </row>
    <row r="31" spans="1:13" x14ac:dyDescent="0.4">
      <c r="A31" s="15">
        <v>43633</v>
      </c>
      <c r="B31" s="14" t="s">
        <v>5</v>
      </c>
      <c r="C31" s="14" t="s">
        <v>6</v>
      </c>
      <c r="D31" s="14" t="s">
        <v>7</v>
      </c>
      <c r="E31" s="17">
        <v>1200</v>
      </c>
      <c r="F31" s="17">
        <v>16</v>
      </c>
      <c r="G31" s="17" t="str">
        <f t="shared" si="0"/>
        <v>연필</v>
      </c>
      <c r="H31" s="17" t="str" cm="1">
        <f t="array" ref="H31">fn비고(A31)</f>
        <v>2019-2사분기</v>
      </c>
    </row>
    <row r="32" spans="1:13" x14ac:dyDescent="0.4">
      <c r="A32" s="15">
        <v>43641</v>
      </c>
      <c r="B32" s="14" t="s">
        <v>8</v>
      </c>
      <c r="C32" s="14" t="s">
        <v>12</v>
      </c>
      <c r="D32" s="14" t="s">
        <v>13</v>
      </c>
      <c r="E32" s="17">
        <v>15000</v>
      </c>
      <c r="F32" s="17">
        <v>80</v>
      </c>
      <c r="G32" s="17">
        <f t="shared" si="0"/>
        <v>0.1</v>
      </c>
      <c r="H32" s="17" t="str" cm="1">
        <f t="array" ref="H32">fn비고(A32)</f>
        <v>2019-2사분기</v>
      </c>
    </row>
    <row r="33" spans="1:8" x14ac:dyDescent="0.4">
      <c r="A33" s="15">
        <v>44049</v>
      </c>
      <c r="B33" s="14" t="s">
        <v>8</v>
      </c>
      <c r="C33" s="14" t="s">
        <v>12</v>
      </c>
      <c r="D33" s="14" t="s">
        <v>13</v>
      </c>
      <c r="E33" s="17">
        <v>15000</v>
      </c>
      <c r="F33" s="17">
        <v>92</v>
      </c>
      <c r="G33" s="17">
        <f t="shared" si="0"/>
        <v>0.1</v>
      </c>
      <c r="H33" s="17" t="str" cm="1">
        <f t="array" ref="H33">fn비고(A33)</f>
        <v>2020-3사분기</v>
      </c>
    </row>
    <row r="34" spans="1:8" x14ac:dyDescent="0.4">
      <c r="G34" s="17" t="e">
        <f t="shared" si="0"/>
        <v>#N/A</v>
      </c>
    </row>
  </sheetData>
  <mergeCells count="2">
    <mergeCell ref="J19:M19"/>
    <mergeCell ref="J20:M2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I21"/>
  <sheetViews>
    <sheetView workbookViewId="0">
      <selection activeCell="J5" sqref="J5"/>
    </sheetView>
  </sheetViews>
  <sheetFormatPr defaultRowHeight="17.399999999999999" x14ac:dyDescent="0.4"/>
  <cols>
    <col min="2" max="2" width="13.09765625" bestFit="1" customWidth="1"/>
    <col min="3" max="3" width="8.59765625" bestFit="1" customWidth="1"/>
    <col min="4" max="9" width="11.796875" bestFit="1" customWidth="1"/>
    <col min="10" max="67" width="10.8984375" bestFit="1" customWidth="1"/>
    <col min="68" max="69" width="17.8984375" bestFit="1" customWidth="1"/>
    <col min="70" max="71" width="21.19921875" bestFit="1" customWidth="1"/>
    <col min="72" max="73" width="12.8984375" bestFit="1" customWidth="1"/>
    <col min="74" max="75" width="21.19921875" bestFit="1" customWidth="1"/>
    <col min="76" max="77" width="12.8984375" bestFit="1" customWidth="1"/>
    <col min="78" max="79" width="21.19921875" bestFit="1" customWidth="1"/>
    <col min="80" max="81" width="12.8984375" bestFit="1" customWidth="1"/>
    <col min="82" max="83" width="21.19921875" bestFit="1" customWidth="1"/>
    <col min="84" max="85" width="12.8984375" bestFit="1" customWidth="1"/>
    <col min="86" max="87" width="21.19921875" bestFit="1" customWidth="1"/>
    <col min="88" max="89" width="12.8984375" bestFit="1" customWidth="1"/>
    <col min="90" max="91" width="21.19921875" bestFit="1" customWidth="1"/>
    <col min="92" max="93" width="12.8984375" bestFit="1" customWidth="1"/>
    <col min="94" max="95" width="21.19921875" bestFit="1" customWidth="1"/>
    <col min="96" max="97" width="12.8984375" bestFit="1" customWidth="1"/>
    <col min="98" max="99" width="21.19921875" bestFit="1" customWidth="1"/>
    <col min="100" max="101" width="12.8984375" bestFit="1" customWidth="1"/>
    <col min="102" max="103" width="21.19921875" bestFit="1" customWidth="1"/>
    <col min="104" max="105" width="12.8984375" bestFit="1" customWidth="1"/>
    <col min="106" max="107" width="21.19921875" bestFit="1" customWidth="1"/>
    <col min="108" max="109" width="12.8984375" bestFit="1" customWidth="1"/>
    <col min="110" max="111" width="21.19921875" bestFit="1" customWidth="1"/>
    <col min="112" max="113" width="12.8984375" bestFit="1" customWidth="1"/>
    <col min="114" max="115" width="21.19921875" bestFit="1" customWidth="1"/>
    <col min="116" max="117" width="12.8984375" bestFit="1" customWidth="1"/>
    <col min="118" max="119" width="21.19921875" bestFit="1" customWidth="1"/>
    <col min="120" max="121" width="12.8984375" bestFit="1" customWidth="1"/>
    <col min="122" max="123" width="21.19921875" bestFit="1" customWidth="1"/>
  </cols>
  <sheetData>
    <row r="2" spans="2:9" x14ac:dyDescent="0.4">
      <c r="D2" s="34" t="s">
        <v>56</v>
      </c>
      <c r="E2" s="34" t="s">
        <v>55</v>
      </c>
    </row>
    <row r="3" spans="2:9" x14ac:dyDescent="0.4">
      <c r="D3" t="s">
        <v>57</v>
      </c>
      <c r="F3" t="s">
        <v>58</v>
      </c>
      <c r="H3" t="s">
        <v>59</v>
      </c>
    </row>
    <row r="4" spans="2:9" x14ac:dyDescent="0.4">
      <c r="B4" s="34" t="s">
        <v>1</v>
      </c>
      <c r="C4" s="34" t="s">
        <v>2</v>
      </c>
      <c r="D4" s="35" t="s">
        <v>53</v>
      </c>
      <c r="E4" t="s">
        <v>54</v>
      </c>
      <c r="F4" s="35" t="s">
        <v>53</v>
      </c>
      <c r="G4" t="s">
        <v>54</v>
      </c>
      <c r="H4" s="35" t="s">
        <v>53</v>
      </c>
      <c r="I4" t="s">
        <v>54</v>
      </c>
    </row>
    <row r="5" spans="2:9" x14ac:dyDescent="0.4">
      <c r="B5" t="s">
        <v>17</v>
      </c>
      <c r="D5" s="35">
        <v>30000</v>
      </c>
      <c r="E5" s="44">
        <v>164</v>
      </c>
      <c r="F5" s="35">
        <v>20000</v>
      </c>
      <c r="G5" s="44">
        <v>35</v>
      </c>
      <c r="H5" s="35">
        <v>15000</v>
      </c>
      <c r="I5" s="44">
        <v>51</v>
      </c>
    </row>
    <row r="6" spans="2:9" x14ac:dyDescent="0.4">
      <c r="C6" t="s">
        <v>13</v>
      </c>
      <c r="D6" s="35">
        <v>30000</v>
      </c>
      <c r="E6" s="44">
        <v>164</v>
      </c>
      <c r="F6" s="35">
        <v>15000</v>
      </c>
      <c r="G6" s="44">
        <v>24</v>
      </c>
      <c r="H6" s="35">
        <v>15000</v>
      </c>
      <c r="I6" s="44">
        <v>51</v>
      </c>
    </row>
    <row r="7" spans="2:9" x14ac:dyDescent="0.4">
      <c r="C7" t="s">
        <v>10</v>
      </c>
      <c r="D7" s="35" t="s">
        <v>60</v>
      </c>
      <c r="E7" s="44" t="s">
        <v>60</v>
      </c>
      <c r="F7" s="35">
        <v>5000</v>
      </c>
      <c r="G7" s="44">
        <v>11</v>
      </c>
      <c r="H7" s="35" t="s">
        <v>60</v>
      </c>
      <c r="I7" s="44" t="s">
        <v>60</v>
      </c>
    </row>
    <row r="8" spans="2:9" x14ac:dyDescent="0.4">
      <c r="B8" t="s">
        <v>8</v>
      </c>
      <c r="D8" s="35">
        <v>65000</v>
      </c>
      <c r="E8" s="44">
        <v>461</v>
      </c>
      <c r="F8" s="35">
        <v>30000</v>
      </c>
      <c r="G8" s="44">
        <v>179</v>
      </c>
      <c r="H8" s="35">
        <v>15000</v>
      </c>
      <c r="I8" s="44">
        <v>92</v>
      </c>
    </row>
    <row r="9" spans="2:9" x14ac:dyDescent="0.4">
      <c r="C9" t="s">
        <v>13</v>
      </c>
      <c r="D9" s="35">
        <v>45000</v>
      </c>
      <c r="E9" s="44">
        <v>197</v>
      </c>
      <c r="F9" s="35">
        <v>30000</v>
      </c>
      <c r="G9" s="44">
        <v>179</v>
      </c>
      <c r="H9" s="35">
        <v>15000</v>
      </c>
      <c r="I9" s="44">
        <v>92</v>
      </c>
    </row>
    <row r="10" spans="2:9" x14ac:dyDescent="0.4">
      <c r="C10" t="s">
        <v>10</v>
      </c>
      <c r="D10" s="35">
        <v>20000</v>
      </c>
      <c r="E10" s="44">
        <v>264</v>
      </c>
      <c r="F10" s="35" t="s">
        <v>60</v>
      </c>
      <c r="G10" s="44" t="s">
        <v>60</v>
      </c>
      <c r="H10" s="35" t="s">
        <v>60</v>
      </c>
      <c r="I10" s="44" t="s">
        <v>60</v>
      </c>
    </row>
    <row r="11" spans="2:9" x14ac:dyDescent="0.4">
      <c r="B11" t="s">
        <v>11</v>
      </c>
      <c r="D11" s="35">
        <v>1200</v>
      </c>
      <c r="E11" s="44">
        <v>57</v>
      </c>
      <c r="F11" s="35">
        <v>1000</v>
      </c>
      <c r="G11" s="44">
        <v>99</v>
      </c>
      <c r="H11" s="35" t="s">
        <v>60</v>
      </c>
      <c r="I11" s="44" t="s">
        <v>60</v>
      </c>
    </row>
    <row r="12" spans="2:9" x14ac:dyDescent="0.4">
      <c r="C12" t="s">
        <v>7</v>
      </c>
      <c r="D12" s="35">
        <v>1200</v>
      </c>
      <c r="E12" s="44">
        <v>57</v>
      </c>
      <c r="F12" s="35" t="s">
        <v>60</v>
      </c>
      <c r="G12" s="44" t="s">
        <v>60</v>
      </c>
      <c r="H12" s="35" t="s">
        <v>60</v>
      </c>
      <c r="I12" s="44" t="s">
        <v>60</v>
      </c>
    </row>
    <row r="13" spans="2:9" x14ac:dyDescent="0.4">
      <c r="C13" t="s">
        <v>16</v>
      </c>
      <c r="D13" s="35" t="s">
        <v>60</v>
      </c>
      <c r="E13" s="44" t="s">
        <v>60</v>
      </c>
      <c r="F13" s="35">
        <v>1000</v>
      </c>
      <c r="G13" s="44">
        <v>99</v>
      </c>
      <c r="H13" s="35" t="s">
        <v>60</v>
      </c>
      <c r="I13" s="44" t="s">
        <v>60</v>
      </c>
    </row>
    <row r="14" spans="2:9" x14ac:dyDescent="0.4">
      <c r="B14" t="s">
        <v>14</v>
      </c>
      <c r="D14" s="35">
        <v>7000</v>
      </c>
      <c r="E14" s="44">
        <v>178</v>
      </c>
      <c r="F14" s="35">
        <v>8200</v>
      </c>
      <c r="G14" s="44">
        <v>248</v>
      </c>
      <c r="H14" s="35">
        <v>6000</v>
      </c>
      <c r="I14" s="44">
        <v>51</v>
      </c>
    </row>
    <row r="15" spans="2:9" x14ac:dyDescent="0.4">
      <c r="C15" t="s">
        <v>7</v>
      </c>
      <c r="D15" s="35" t="s">
        <v>60</v>
      </c>
      <c r="E15" s="44" t="s">
        <v>60</v>
      </c>
      <c r="F15" s="35">
        <v>1200</v>
      </c>
      <c r="G15" s="44">
        <v>99</v>
      </c>
      <c r="H15" s="35" t="s">
        <v>60</v>
      </c>
      <c r="I15" s="44" t="s">
        <v>60</v>
      </c>
    </row>
    <row r="16" spans="2:9" x14ac:dyDescent="0.4">
      <c r="C16" t="s">
        <v>16</v>
      </c>
      <c r="D16" s="35">
        <v>2000</v>
      </c>
      <c r="E16" s="44">
        <v>149</v>
      </c>
      <c r="F16" s="35">
        <v>2000</v>
      </c>
      <c r="G16" s="44">
        <v>95</v>
      </c>
      <c r="H16" s="35">
        <v>1000</v>
      </c>
      <c r="I16" s="44">
        <v>29</v>
      </c>
    </row>
    <row r="17" spans="2:9" x14ac:dyDescent="0.4">
      <c r="C17" t="s">
        <v>10</v>
      </c>
      <c r="D17" s="35">
        <v>5000</v>
      </c>
      <c r="E17" s="44">
        <v>29</v>
      </c>
      <c r="F17" s="35">
        <v>5000</v>
      </c>
      <c r="G17" s="44">
        <v>54</v>
      </c>
      <c r="H17" s="35">
        <v>5000</v>
      </c>
      <c r="I17" s="44">
        <v>22</v>
      </c>
    </row>
    <row r="18" spans="2:9" x14ac:dyDescent="0.4">
      <c r="B18" t="s">
        <v>5</v>
      </c>
      <c r="D18" s="35">
        <v>2400</v>
      </c>
      <c r="E18" s="44">
        <v>135</v>
      </c>
      <c r="F18" s="35">
        <v>1200</v>
      </c>
      <c r="G18" s="44">
        <v>16</v>
      </c>
      <c r="H18" s="35">
        <v>5000</v>
      </c>
      <c r="I18" s="44">
        <v>86</v>
      </c>
    </row>
    <row r="19" spans="2:9" x14ac:dyDescent="0.4">
      <c r="C19" t="s">
        <v>7</v>
      </c>
      <c r="D19" s="35">
        <v>2400</v>
      </c>
      <c r="E19" s="44">
        <v>135</v>
      </c>
      <c r="F19" s="35">
        <v>1200</v>
      </c>
      <c r="G19" s="44">
        <v>16</v>
      </c>
      <c r="H19" s="35" t="s">
        <v>60</v>
      </c>
      <c r="I19" s="44" t="s">
        <v>60</v>
      </c>
    </row>
    <row r="20" spans="2:9" x14ac:dyDescent="0.4">
      <c r="C20" t="s">
        <v>10</v>
      </c>
      <c r="D20" s="35" t="s">
        <v>60</v>
      </c>
      <c r="E20" s="44" t="s">
        <v>60</v>
      </c>
      <c r="F20" s="35" t="s">
        <v>60</v>
      </c>
      <c r="G20" s="44" t="s">
        <v>60</v>
      </c>
      <c r="H20" s="35">
        <v>5000</v>
      </c>
      <c r="I20" s="44">
        <v>86</v>
      </c>
    </row>
    <row r="21" spans="2:9" x14ac:dyDescent="0.4">
      <c r="B21" t="s">
        <v>52</v>
      </c>
      <c r="D21" s="35">
        <v>105600</v>
      </c>
      <c r="E21" s="44">
        <v>995</v>
      </c>
      <c r="F21" s="35">
        <v>60400</v>
      </c>
      <c r="G21" s="44">
        <v>577</v>
      </c>
      <c r="H21" s="35">
        <v>41000</v>
      </c>
      <c r="I21" s="44">
        <v>280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1:G38"/>
  <sheetViews>
    <sheetView workbookViewId="0">
      <selection activeCell="B2" sqref="B2:G38"/>
    </sheetView>
  </sheetViews>
  <sheetFormatPr defaultRowHeight="17.399999999999999" outlineLevelRow="3" x14ac:dyDescent="0.4"/>
  <cols>
    <col min="1" max="1" width="4.3984375" customWidth="1"/>
    <col min="2" max="2" width="12.19921875" customWidth="1"/>
    <col min="3" max="3" width="13.3984375" customWidth="1"/>
    <col min="4" max="4" width="9.59765625" customWidth="1"/>
    <col min="5" max="5" width="14" bestFit="1" customWidth="1"/>
    <col min="6" max="6" width="9.5" customWidth="1"/>
  </cols>
  <sheetData>
    <row r="1" spans="2:7" x14ac:dyDescent="0.4">
      <c r="B1" t="s">
        <v>27</v>
      </c>
    </row>
    <row r="2" spans="2:7" x14ac:dyDescent="0.4">
      <c r="B2" s="23" t="s">
        <v>0</v>
      </c>
      <c r="C2" s="23" t="s">
        <v>1</v>
      </c>
      <c r="D2" s="23" t="s">
        <v>18</v>
      </c>
      <c r="E2" s="23" t="s">
        <v>2</v>
      </c>
      <c r="F2" s="23" t="s">
        <v>3</v>
      </c>
      <c r="G2" s="23" t="s">
        <v>4</v>
      </c>
    </row>
    <row r="3" spans="2:7" outlineLevel="3" x14ac:dyDescent="0.4">
      <c r="B3" s="15">
        <v>43647</v>
      </c>
      <c r="C3" s="14" t="s">
        <v>17</v>
      </c>
      <c r="D3" s="14" t="s">
        <v>12</v>
      </c>
      <c r="E3" s="14" t="s">
        <v>13</v>
      </c>
      <c r="F3" s="24">
        <v>15000</v>
      </c>
      <c r="G3" s="24">
        <v>51</v>
      </c>
    </row>
    <row r="4" spans="2:7" outlineLevel="3" x14ac:dyDescent="0.4">
      <c r="B4" s="15">
        <v>43864</v>
      </c>
      <c r="C4" s="14" t="s">
        <v>17</v>
      </c>
      <c r="D4" s="14" t="s">
        <v>12</v>
      </c>
      <c r="E4" s="14" t="s">
        <v>13</v>
      </c>
      <c r="F4" s="24">
        <v>15000</v>
      </c>
      <c r="G4" s="24">
        <v>96</v>
      </c>
    </row>
    <row r="5" spans="2:7" outlineLevel="2" x14ac:dyDescent="0.4">
      <c r="B5" s="15"/>
      <c r="C5" s="14"/>
      <c r="D5" s="14"/>
      <c r="E5" s="36" t="s">
        <v>65</v>
      </c>
      <c r="F5" s="40">
        <f>SUBTOTAL(3,F3:F4)</f>
        <v>2</v>
      </c>
      <c r="G5" s="24"/>
    </row>
    <row r="6" spans="2:7" outlineLevel="3" x14ac:dyDescent="0.4">
      <c r="B6" s="15">
        <v>43586</v>
      </c>
      <c r="C6" s="14" t="s">
        <v>28</v>
      </c>
      <c r="D6" s="14" t="s">
        <v>6</v>
      </c>
      <c r="E6" s="14" t="s">
        <v>7</v>
      </c>
      <c r="F6" s="24">
        <v>1200</v>
      </c>
      <c r="G6" s="24">
        <v>99</v>
      </c>
    </row>
    <row r="7" spans="2:7" outlineLevel="2" x14ac:dyDescent="0.4">
      <c r="B7" s="15"/>
      <c r="C7" s="14"/>
      <c r="D7" s="14"/>
      <c r="E7" s="36" t="s">
        <v>66</v>
      </c>
      <c r="F7" s="40">
        <f>SUBTOTAL(3,F6:F6)</f>
        <v>1</v>
      </c>
      <c r="G7" s="24"/>
    </row>
    <row r="8" spans="2:7" outlineLevel="1" x14ac:dyDescent="0.4">
      <c r="B8" s="15"/>
      <c r="C8" s="36" t="s">
        <v>61</v>
      </c>
      <c r="D8" s="14"/>
      <c r="E8" s="14"/>
      <c r="F8" s="24"/>
      <c r="G8" s="24">
        <f>SUBTOTAL(9,G3:G6)</f>
        <v>246</v>
      </c>
    </row>
    <row r="9" spans="2:7" outlineLevel="3" x14ac:dyDescent="0.4">
      <c r="B9" s="15">
        <v>43597</v>
      </c>
      <c r="C9" s="14" t="s">
        <v>8</v>
      </c>
      <c r="D9" s="14" t="s">
        <v>12</v>
      </c>
      <c r="E9" s="14" t="s">
        <v>13</v>
      </c>
      <c r="F9" s="24">
        <v>15000</v>
      </c>
      <c r="G9" s="24">
        <v>99</v>
      </c>
    </row>
    <row r="10" spans="2:7" outlineLevel="3" x14ac:dyDescent="0.4">
      <c r="B10" s="15">
        <v>43641</v>
      </c>
      <c r="C10" s="14" t="s">
        <v>8</v>
      </c>
      <c r="D10" s="14" t="s">
        <v>12</v>
      </c>
      <c r="E10" s="14" t="s">
        <v>13</v>
      </c>
      <c r="F10" s="24">
        <v>15000</v>
      </c>
      <c r="G10" s="24">
        <v>80</v>
      </c>
    </row>
    <row r="11" spans="2:7" outlineLevel="3" x14ac:dyDescent="0.4">
      <c r="B11" s="15">
        <v>43734</v>
      </c>
      <c r="C11" s="14" t="s">
        <v>8</v>
      </c>
      <c r="D11" s="14" t="s">
        <v>12</v>
      </c>
      <c r="E11" s="14" t="s">
        <v>13</v>
      </c>
      <c r="F11" s="24">
        <v>15000</v>
      </c>
      <c r="G11" s="24">
        <v>31</v>
      </c>
    </row>
    <row r="12" spans="2:7" outlineLevel="3" x14ac:dyDescent="0.4">
      <c r="B12" s="15">
        <v>44049</v>
      </c>
      <c r="C12" s="14" t="s">
        <v>8</v>
      </c>
      <c r="D12" s="14" t="s">
        <v>12</v>
      </c>
      <c r="E12" s="14" t="s">
        <v>13</v>
      </c>
      <c r="F12" s="24">
        <v>15000</v>
      </c>
      <c r="G12" s="24">
        <v>92</v>
      </c>
    </row>
    <row r="13" spans="2:7" outlineLevel="3" x14ac:dyDescent="0.4">
      <c r="B13" s="15">
        <v>44171</v>
      </c>
      <c r="C13" s="14" t="s">
        <v>8</v>
      </c>
      <c r="D13" s="14" t="s">
        <v>12</v>
      </c>
      <c r="E13" s="14" t="s">
        <v>13</v>
      </c>
      <c r="F13" s="24">
        <v>15000</v>
      </c>
      <c r="G13" s="24">
        <v>94</v>
      </c>
    </row>
    <row r="14" spans="2:7" outlineLevel="2" x14ac:dyDescent="0.4">
      <c r="B14" s="15"/>
      <c r="C14" s="14"/>
      <c r="D14" s="14"/>
      <c r="E14" s="36" t="s">
        <v>65</v>
      </c>
      <c r="F14" s="40">
        <f>SUBTOTAL(3,F9:F13)</f>
        <v>5</v>
      </c>
      <c r="G14" s="24"/>
    </row>
    <row r="15" spans="2:7" outlineLevel="3" x14ac:dyDescent="0.4">
      <c r="B15" s="15">
        <v>43473</v>
      </c>
      <c r="C15" s="14" t="s">
        <v>8</v>
      </c>
      <c r="D15" s="14" t="s">
        <v>9</v>
      </c>
      <c r="E15" s="14" t="s">
        <v>10</v>
      </c>
      <c r="F15" s="24">
        <v>5000</v>
      </c>
      <c r="G15" s="24">
        <v>62</v>
      </c>
    </row>
    <row r="16" spans="2:7" outlineLevel="3" x14ac:dyDescent="0.4">
      <c r="B16" s="15">
        <v>43843</v>
      </c>
      <c r="C16" s="14" t="s">
        <v>8</v>
      </c>
      <c r="D16" s="14" t="s">
        <v>9</v>
      </c>
      <c r="E16" s="14" t="s">
        <v>10</v>
      </c>
      <c r="F16" s="24">
        <v>5000</v>
      </c>
      <c r="G16" s="24">
        <v>77</v>
      </c>
    </row>
    <row r="17" spans="2:7" outlineLevel="3" x14ac:dyDescent="0.4">
      <c r="B17" s="15">
        <v>43912</v>
      </c>
      <c r="C17" s="14" t="s">
        <v>8</v>
      </c>
      <c r="D17" s="14" t="s">
        <v>9</v>
      </c>
      <c r="E17" s="14" t="s">
        <v>10</v>
      </c>
      <c r="F17" s="24">
        <v>5000</v>
      </c>
      <c r="G17" s="24">
        <v>83</v>
      </c>
    </row>
    <row r="18" spans="2:7" outlineLevel="2" x14ac:dyDescent="0.4">
      <c r="B18" s="15"/>
      <c r="C18" s="14"/>
      <c r="D18" s="14"/>
      <c r="E18" s="36" t="s">
        <v>67</v>
      </c>
      <c r="F18" s="40">
        <f>SUBTOTAL(3,F15:F17)</f>
        <v>3</v>
      </c>
      <c r="G18" s="24"/>
    </row>
    <row r="19" spans="2:7" outlineLevel="1" x14ac:dyDescent="0.4">
      <c r="B19" s="15"/>
      <c r="C19" s="36" t="s">
        <v>62</v>
      </c>
      <c r="D19" s="14"/>
      <c r="E19" s="14"/>
      <c r="F19" s="24"/>
      <c r="G19" s="24">
        <f>SUBTOTAL(9,G9:G17)</f>
        <v>618</v>
      </c>
    </row>
    <row r="20" spans="2:7" outlineLevel="3" x14ac:dyDescent="0.4">
      <c r="B20" s="15">
        <v>43625</v>
      </c>
      <c r="C20" s="14" t="s">
        <v>29</v>
      </c>
      <c r="D20" s="14" t="s">
        <v>12</v>
      </c>
      <c r="E20" s="14" t="s">
        <v>13</v>
      </c>
      <c r="F20" s="24">
        <v>15000</v>
      </c>
      <c r="G20" s="24">
        <v>24</v>
      </c>
    </row>
    <row r="21" spans="2:7" outlineLevel="2" x14ac:dyDescent="0.4">
      <c r="B21" s="15"/>
      <c r="C21" s="14"/>
      <c r="D21" s="14"/>
      <c r="E21" s="36" t="s">
        <v>65</v>
      </c>
      <c r="F21" s="40">
        <f>SUBTOTAL(3,F20:F20)</f>
        <v>1</v>
      </c>
      <c r="G21" s="24"/>
    </row>
    <row r="22" spans="2:7" outlineLevel="3" x14ac:dyDescent="0.4">
      <c r="B22" s="15">
        <v>43497</v>
      </c>
      <c r="C22" s="14" t="s">
        <v>14</v>
      </c>
      <c r="D22" s="14" t="s">
        <v>15</v>
      </c>
      <c r="E22" s="14" t="s">
        <v>16</v>
      </c>
      <c r="F22" s="24">
        <v>1000</v>
      </c>
      <c r="G22" s="24">
        <v>92</v>
      </c>
    </row>
    <row r="23" spans="2:7" outlineLevel="3" x14ac:dyDescent="0.4">
      <c r="B23" s="15">
        <v>43788</v>
      </c>
      <c r="C23" s="14" t="s">
        <v>14</v>
      </c>
      <c r="D23" s="14" t="s">
        <v>15</v>
      </c>
      <c r="E23" s="14" t="s">
        <v>16</v>
      </c>
      <c r="F23" s="24">
        <v>1000</v>
      </c>
      <c r="G23" s="24">
        <v>57</v>
      </c>
    </row>
    <row r="24" spans="2:7" outlineLevel="3" x14ac:dyDescent="0.4">
      <c r="B24" s="15">
        <v>43975</v>
      </c>
      <c r="C24" s="14" t="s">
        <v>14</v>
      </c>
      <c r="D24" s="14" t="s">
        <v>15</v>
      </c>
      <c r="E24" s="14" t="s">
        <v>16</v>
      </c>
      <c r="F24" s="24">
        <v>1000</v>
      </c>
      <c r="G24" s="24">
        <v>38</v>
      </c>
    </row>
    <row r="25" spans="2:7" outlineLevel="2" x14ac:dyDescent="0.4">
      <c r="B25" s="15"/>
      <c r="C25" s="14"/>
      <c r="D25" s="14"/>
      <c r="E25" s="36" t="s">
        <v>68</v>
      </c>
      <c r="F25" s="40">
        <f>SUBTOTAL(3,F22:F24)</f>
        <v>3</v>
      </c>
      <c r="G25" s="24"/>
    </row>
    <row r="26" spans="2:7" outlineLevel="3" x14ac:dyDescent="0.4">
      <c r="B26" s="15">
        <v>43644</v>
      </c>
      <c r="C26" s="14" t="s">
        <v>14</v>
      </c>
      <c r="D26" s="14" t="s">
        <v>9</v>
      </c>
      <c r="E26" s="14" t="s">
        <v>10</v>
      </c>
      <c r="F26" s="24">
        <v>5000</v>
      </c>
      <c r="G26" s="24">
        <v>29</v>
      </c>
    </row>
    <row r="27" spans="2:7" outlineLevel="3" x14ac:dyDescent="0.4">
      <c r="B27" s="15">
        <v>43948</v>
      </c>
      <c r="C27" s="14" t="s">
        <v>14</v>
      </c>
      <c r="D27" s="14" t="s">
        <v>9</v>
      </c>
      <c r="E27" s="14" t="s">
        <v>10</v>
      </c>
      <c r="F27" s="24">
        <v>5000</v>
      </c>
      <c r="G27" s="24">
        <v>54</v>
      </c>
    </row>
    <row r="28" spans="2:7" outlineLevel="2" x14ac:dyDescent="0.4">
      <c r="B28" s="15"/>
      <c r="C28" s="14"/>
      <c r="D28" s="14"/>
      <c r="E28" s="36" t="s">
        <v>67</v>
      </c>
      <c r="F28" s="40">
        <f>SUBTOTAL(3,F26:F27)</f>
        <v>2</v>
      </c>
      <c r="G28" s="24"/>
    </row>
    <row r="29" spans="2:7" outlineLevel="1" x14ac:dyDescent="0.4">
      <c r="B29" s="15"/>
      <c r="C29" s="36" t="s">
        <v>63</v>
      </c>
      <c r="D29" s="14"/>
      <c r="E29" s="14"/>
      <c r="F29" s="24"/>
      <c r="G29" s="24">
        <f>SUBTOTAL(9,G20:G27)</f>
        <v>294</v>
      </c>
    </row>
    <row r="30" spans="2:7" outlineLevel="3" x14ac:dyDescent="0.4">
      <c r="B30" s="15">
        <v>43759</v>
      </c>
      <c r="C30" s="14" t="s">
        <v>30</v>
      </c>
      <c r="D30" s="14" t="s">
        <v>12</v>
      </c>
      <c r="E30" s="14" t="s">
        <v>13</v>
      </c>
      <c r="F30" s="24">
        <v>15000</v>
      </c>
      <c r="G30" s="24">
        <v>72</v>
      </c>
    </row>
    <row r="31" spans="2:7" outlineLevel="2" x14ac:dyDescent="0.4">
      <c r="B31" s="15"/>
      <c r="C31" s="14"/>
      <c r="D31" s="14"/>
      <c r="E31" s="36" t="s">
        <v>65</v>
      </c>
      <c r="F31" s="40">
        <f>SUBTOTAL(3,F30:F30)</f>
        <v>1</v>
      </c>
      <c r="G31" s="24"/>
    </row>
    <row r="32" spans="2:7" outlineLevel="3" x14ac:dyDescent="0.4">
      <c r="B32" s="15">
        <v>43466</v>
      </c>
      <c r="C32" s="14" t="s">
        <v>5</v>
      </c>
      <c r="D32" s="14" t="s">
        <v>6</v>
      </c>
      <c r="E32" s="14" t="s">
        <v>7</v>
      </c>
      <c r="F32" s="24">
        <v>1200</v>
      </c>
      <c r="G32" s="24">
        <v>46</v>
      </c>
    </row>
    <row r="33" spans="2:7" outlineLevel="3" x14ac:dyDescent="0.4">
      <c r="B33" s="15">
        <v>43527</v>
      </c>
      <c r="C33" s="14" t="s">
        <v>5</v>
      </c>
      <c r="D33" s="14" t="s">
        <v>6</v>
      </c>
      <c r="E33" s="14" t="s">
        <v>7</v>
      </c>
      <c r="F33" s="24">
        <v>1200</v>
      </c>
      <c r="G33" s="24">
        <v>89</v>
      </c>
    </row>
    <row r="34" spans="2:7" outlineLevel="3" x14ac:dyDescent="0.4">
      <c r="B34" s="15">
        <v>43633</v>
      </c>
      <c r="C34" s="14" t="s">
        <v>5</v>
      </c>
      <c r="D34" s="14" t="s">
        <v>6</v>
      </c>
      <c r="E34" s="14" t="s">
        <v>7</v>
      </c>
      <c r="F34" s="24">
        <v>1200</v>
      </c>
      <c r="G34" s="24">
        <v>16</v>
      </c>
    </row>
    <row r="35" spans="2:7" outlineLevel="2" x14ac:dyDescent="0.4">
      <c r="B35" s="37"/>
      <c r="C35" s="20"/>
      <c r="D35" s="20"/>
      <c r="E35" s="39" t="s">
        <v>66</v>
      </c>
      <c r="F35" s="41">
        <f>SUBTOTAL(3,F32:F34)</f>
        <v>3</v>
      </c>
      <c r="G35" s="38"/>
    </row>
    <row r="36" spans="2:7" outlineLevel="1" x14ac:dyDescent="0.4">
      <c r="B36" s="37"/>
      <c r="C36" s="39" t="s">
        <v>64</v>
      </c>
      <c r="D36" s="20"/>
      <c r="E36" s="20"/>
      <c r="F36" s="38"/>
      <c r="G36" s="38">
        <f>SUBTOTAL(9,G30:G34)</f>
        <v>223</v>
      </c>
    </row>
    <row r="37" spans="2:7" x14ac:dyDescent="0.4">
      <c r="B37" s="37"/>
      <c r="C37" s="39"/>
      <c r="D37" s="20"/>
      <c r="E37" s="39" t="s">
        <v>69</v>
      </c>
      <c r="F37" s="41">
        <f>SUBTOTAL(3,F3:F34)</f>
        <v>21</v>
      </c>
      <c r="G37" s="38"/>
    </row>
    <row r="38" spans="2:7" x14ac:dyDescent="0.4">
      <c r="B38" s="37"/>
      <c r="C38" s="39" t="s">
        <v>52</v>
      </c>
      <c r="D38" s="20"/>
      <c r="E38" s="20"/>
      <c r="F38" s="38"/>
      <c r="G38" s="38">
        <f>SUBTOTAL(9,G3:G34)</f>
        <v>1381</v>
      </c>
    </row>
  </sheetData>
  <sortState xmlns:xlrd2="http://schemas.microsoft.com/office/spreadsheetml/2017/richdata2" ref="B3:G34">
    <sortCondition ref="C3:C34"/>
    <sortCondition ref="E3:E34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2:B6"/>
  <sheetViews>
    <sheetView tabSelected="1" workbookViewId="0">
      <selection activeCell="I22" sqref="I22"/>
    </sheetView>
  </sheetViews>
  <sheetFormatPr defaultRowHeight="17.399999999999999" x14ac:dyDescent="0.4"/>
  <cols>
    <col min="1" max="1" width="11.8984375" customWidth="1"/>
    <col min="2" max="2" width="11.8984375" bestFit="1" customWidth="1"/>
  </cols>
  <sheetData>
    <row r="2" spans="1:2" x14ac:dyDescent="0.4">
      <c r="A2" s="11" t="s">
        <v>2</v>
      </c>
      <c r="B2" s="11" t="s">
        <v>19</v>
      </c>
    </row>
    <row r="3" spans="1:2" x14ac:dyDescent="0.4">
      <c r="A3" s="12" t="s">
        <v>13</v>
      </c>
      <c r="B3" s="13">
        <v>9169500</v>
      </c>
    </row>
    <row r="4" spans="1:2" x14ac:dyDescent="0.4">
      <c r="A4" s="12" t="s">
        <v>7</v>
      </c>
      <c r="B4" s="13">
        <v>34651200</v>
      </c>
    </row>
    <row r="5" spans="1:2" x14ac:dyDescent="0.4">
      <c r="A5" s="12" t="s">
        <v>16</v>
      </c>
      <c r="B5" s="13">
        <v>35082000</v>
      </c>
    </row>
    <row r="6" spans="1:2" x14ac:dyDescent="0.4">
      <c r="A6" s="12" t="s">
        <v>10</v>
      </c>
      <c r="B6" s="13">
        <v>21420500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4:G15"/>
  <sheetViews>
    <sheetView workbookViewId="0">
      <selection activeCell="H4" sqref="H4"/>
    </sheetView>
  </sheetViews>
  <sheetFormatPr defaultRowHeight="17.399999999999999" x14ac:dyDescent="0.4"/>
  <cols>
    <col min="1" max="1" width="4.5" customWidth="1"/>
    <col min="2" max="7" width="11.8984375" customWidth="1"/>
  </cols>
  <sheetData>
    <row r="4" spans="2:7" x14ac:dyDescent="0.4">
      <c r="B4" t="s">
        <v>31</v>
      </c>
    </row>
    <row r="5" spans="2:7" x14ac:dyDescent="0.4">
      <c r="B5" s="25" t="s">
        <v>32</v>
      </c>
      <c r="C5" s="26" t="s">
        <v>33</v>
      </c>
      <c r="D5" s="26" t="s">
        <v>34</v>
      </c>
      <c r="E5" s="26" t="s">
        <v>35</v>
      </c>
      <c r="F5" s="26" t="s">
        <v>36</v>
      </c>
      <c r="G5" s="27" t="s">
        <v>37</v>
      </c>
    </row>
    <row r="6" spans="2:7" x14ac:dyDescent="0.4">
      <c r="B6" s="28" t="s">
        <v>38</v>
      </c>
      <c r="C6" s="29" t="s">
        <v>39</v>
      </c>
      <c r="D6" s="29">
        <v>54</v>
      </c>
      <c r="E6" s="29">
        <v>2002</v>
      </c>
      <c r="F6" s="29">
        <v>1</v>
      </c>
      <c r="G6" s="30">
        <v>92</v>
      </c>
    </row>
    <row r="7" spans="2:7" x14ac:dyDescent="0.4">
      <c r="B7" s="28" t="s">
        <v>40</v>
      </c>
      <c r="C7" s="29" t="s">
        <v>41</v>
      </c>
      <c r="D7" s="29">
        <v>60</v>
      </c>
      <c r="E7" s="29">
        <v>1997</v>
      </c>
      <c r="F7" s="29">
        <v>0</v>
      </c>
      <c r="G7" s="30">
        <v>95</v>
      </c>
    </row>
    <row r="8" spans="2:7" x14ac:dyDescent="0.4">
      <c r="B8" s="28" t="s">
        <v>38</v>
      </c>
      <c r="C8" s="29" t="s">
        <v>42</v>
      </c>
      <c r="D8" s="29">
        <v>50</v>
      </c>
      <c r="E8" s="29">
        <v>2007</v>
      </c>
      <c r="F8" s="29">
        <v>1</v>
      </c>
      <c r="G8" s="30">
        <v>93</v>
      </c>
    </row>
    <row r="9" spans="2:7" x14ac:dyDescent="0.4">
      <c r="B9" s="28" t="s">
        <v>40</v>
      </c>
      <c r="C9" s="29" t="s">
        <v>43</v>
      </c>
      <c r="D9" s="29">
        <v>59</v>
      </c>
      <c r="E9" s="29">
        <v>1998</v>
      </c>
      <c r="F9" s="29">
        <v>0</v>
      </c>
      <c r="G9" s="30">
        <v>99</v>
      </c>
    </row>
    <row r="10" spans="2:7" x14ac:dyDescent="0.4">
      <c r="B10" s="28" t="s">
        <v>38</v>
      </c>
      <c r="C10" s="29" t="s">
        <v>44</v>
      </c>
      <c r="D10" s="29">
        <v>48</v>
      </c>
      <c r="E10" s="29">
        <v>2009</v>
      </c>
      <c r="F10" s="29">
        <v>1</v>
      </c>
      <c r="G10" s="30">
        <v>98</v>
      </c>
    </row>
    <row r="11" spans="2:7" x14ac:dyDescent="0.4">
      <c r="B11" s="28" t="s">
        <v>40</v>
      </c>
      <c r="C11" s="29" t="s">
        <v>45</v>
      </c>
      <c r="D11" s="29">
        <v>51</v>
      </c>
      <c r="E11" s="29">
        <v>2006</v>
      </c>
      <c r="F11" s="29">
        <v>1</v>
      </c>
      <c r="G11" s="30">
        <v>94</v>
      </c>
    </row>
    <row r="12" spans="2:7" x14ac:dyDescent="0.4">
      <c r="B12" s="28" t="s">
        <v>38</v>
      </c>
      <c r="C12" s="29" t="s">
        <v>46</v>
      </c>
      <c r="D12" s="29">
        <v>54</v>
      </c>
      <c r="E12" s="29">
        <v>2003</v>
      </c>
      <c r="F12" s="29">
        <v>1</v>
      </c>
      <c r="G12" s="30">
        <v>91</v>
      </c>
    </row>
    <row r="13" spans="2:7" x14ac:dyDescent="0.4">
      <c r="B13" s="28" t="s">
        <v>40</v>
      </c>
      <c r="C13" s="29" t="s">
        <v>47</v>
      </c>
      <c r="D13" s="29">
        <v>58</v>
      </c>
      <c r="E13" s="29">
        <v>1999</v>
      </c>
      <c r="F13" s="29">
        <v>0</v>
      </c>
      <c r="G13" s="30">
        <v>96</v>
      </c>
    </row>
    <row r="14" spans="2:7" x14ac:dyDescent="0.4">
      <c r="B14" s="28" t="s">
        <v>48</v>
      </c>
      <c r="C14" s="29" t="s">
        <v>49</v>
      </c>
      <c r="D14" s="29">
        <v>61</v>
      </c>
      <c r="E14" s="29">
        <v>1996</v>
      </c>
      <c r="F14" s="29">
        <v>1</v>
      </c>
      <c r="G14" s="30">
        <v>91</v>
      </c>
    </row>
    <row r="15" spans="2:7" x14ac:dyDescent="0.4">
      <c r="B15" s="31" t="s">
        <v>40</v>
      </c>
      <c r="C15" s="32" t="s">
        <v>50</v>
      </c>
      <c r="D15" s="32">
        <v>52</v>
      </c>
      <c r="E15" s="32">
        <v>2005</v>
      </c>
      <c r="F15" s="32">
        <v>1</v>
      </c>
      <c r="G15" s="33">
        <v>90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5" r:id="rId4" name="Button 3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J17"/>
  <sheetViews>
    <sheetView workbookViewId="0">
      <selection activeCell="M1" sqref="M1"/>
    </sheetView>
  </sheetViews>
  <sheetFormatPr defaultRowHeight="17.399999999999999" x14ac:dyDescent="0.4"/>
  <cols>
    <col min="1" max="1" width="11.09765625" bestFit="1" customWidth="1"/>
    <col min="8" max="8" width="14.5" customWidth="1"/>
  </cols>
  <sheetData>
    <row r="1" spans="1:10" x14ac:dyDescent="0.4">
      <c r="A1" t="s">
        <v>20</v>
      </c>
    </row>
    <row r="2" spans="1:10" x14ac:dyDescent="0.4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19</v>
      </c>
    </row>
    <row r="3" spans="1:10" x14ac:dyDescent="0.4">
      <c r="A3" s="15">
        <v>45241</v>
      </c>
      <c r="B3" s="14" t="s">
        <v>8</v>
      </c>
      <c r="C3" s="14" t="s">
        <v>7</v>
      </c>
      <c r="D3" s="16">
        <v>1200</v>
      </c>
      <c r="E3" s="16">
        <v>5</v>
      </c>
      <c r="F3" s="16">
        <v>6000</v>
      </c>
    </row>
    <row r="4" spans="1:10" x14ac:dyDescent="0.4">
      <c r="A4" s="14" t="s">
        <v>73</v>
      </c>
      <c r="B4" s="14" t="s">
        <v>17</v>
      </c>
      <c r="C4" s="14" t="s">
        <v>10</v>
      </c>
      <c r="D4" s="16">
        <v>5000</v>
      </c>
      <c r="E4" s="16">
        <v>3</v>
      </c>
      <c r="F4" s="16">
        <v>15000</v>
      </c>
    </row>
    <row r="5" spans="1:10" x14ac:dyDescent="0.4">
      <c r="A5" s="14" t="s">
        <v>71</v>
      </c>
      <c r="B5" s="14" t="s">
        <v>8</v>
      </c>
      <c r="C5" s="14" t="s">
        <v>10</v>
      </c>
      <c r="D5" s="16">
        <v>5000</v>
      </c>
      <c r="E5" s="16">
        <v>3</v>
      </c>
      <c r="F5" s="16">
        <v>15000</v>
      </c>
    </row>
    <row r="6" spans="1:10" x14ac:dyDescent="0.4">
      <c r="A6" s="14" t="s">
        <v>72</v>
      </c>
      <c r="B6" s="14" t="s">
        <v>70</v>
      </c>
      <c r="C6" s="14" t="s">
        <v>74</v>
      </c>
      <c r="D6" s="16">
        <v>1200</v>
      </c>
      <c r="E6" s="16">
        <v>3</v>
      </c>
      <c r="F6" s="16">
        <v>3600</v>
      </c>
    </row>
    <row r="7" spans="1:10" x14ac:dyDescent="0.4">
      <c r="A7" s="14"/>
      <c r="B7" s="14"/>
      <c r="C7" s="14"/>
      <c r="D7" s="16"/>
      <c r="E7" s="16"/>
      <c r="F7" s="16"/>
    </row>
    <row r="8" spans="1:10" x14ac:dyDescent="0.4">
      <c r="A8" s="14"/>
      <c r="B8" s="14"/>
      <c r="C8" s="14"/>
      <c r="D8" s="16"/>
      <c r="E8" s="16"/>
      <c r="F8" s="16"/>
      <c r="H8" s="14" t="s">
        <v>1</v>
      </c>
      <c r="I8" s="14" t="s">
        <v>2</v>
      </c>
      <c r="J8" s="14" t="s">
        <v>3</v>
      </c>
    </row>
    <row r="9" spans="1:10" x14ac:dyDescent="0.4">
      <c r="A9" s="14"/>
      <c r="B9" s="14"/>
      <c r="C9" s="14"/>
      <c r="D9" s="16"/>
      <c r="E9" s="16"/>
      <c r="F9" s="16"/>
      <c r="H9" s="14" t="s">
        <v>17</v>
      </c>
      <c r="I9" s="14" t="s">
        <v>13</v>
      </c>
      <c r="J9" s="17">
        <v>15000</v>
      </c>
    </row>
    <row r="10" spans="1:10" x14ac:dyDescent="0.4">
      <c r="A10" s="14"/>
      <c r="B10" s="14"/>
      <c r="C10" s="14"/>
      <c r="D10" s="16"/>
      <c r="E10" s="16"/>
      <c r="F10" s="16"/>
      <c r="H10" s="14" t="s">
        <v>8</v>
      </c>
      <c r="I10" s="14" t="s">
        <v>7</v>
      </c>
      <c r="J10" s="17">
        <v>1200</v>
      </c>
    </row>
    <row r="11" spans="1:10" x14ac:dyDescent="0.4">
      <c r="A11" s="14"/>
      <c r="B11" s="14"/>
      <c r="C11" s="14"/>
      <c r="D11" s="16"/>
      <c r="E11" s="16"/>
      <c r="F11" s="16"/>
      <c r="H11" s="14" t="s">
        <v>11</v>
      </c>
      <c r="I11" s="14" t="s">
        <v>16</v>
      </c>
      <c r="J11" s="17">
        <v>1000</v>
      </c>
    </row>
    <row r="12" spans="1:10" x14ac:dyDescent="0.4">
      <c r="A12" s="14"/>
      <c r="B12" s="14"/>
      <c r="C12" s="14"/>
      <c r="D12" s="16"/>
      <c r="E12" s="16"/>
      <c r="F12" s="16"/>
      <c r="H12" s="14" t="s">
        <v>14</v>
      </c>
      <c r="I12" s="14" t="s">
        <v>10</v>
      </c>
      <c r="J12" s="17">
        <v>5000</v>
      </c>
    </row>
    <row r="13" spans="1:10" x14ac:dyDescent="0.4">
      <c r="A13" s="14"/>
      <c r="B13" s="14"/>
      <c r="C13" s="14"/>
      <c r="D13" s="16"/>
      <c r="E13" s="16"/>
      <c r="F13" s="16"/>
    </row>
    <row r="14" spans="1:10" x14ac:dyDescent="0.4">
      <c r="A14" s="14"/>
      <c r="B14" s="14"/>
      <c r="C14" s="14"/>
      <c r="D14" s="16"/>
      <c r="E14" s="16"/>
      <c r="F14" s="16"/>
    </row>
    <row r="15" spans="1:10" x14ac:dyDescent="0.4">
      <c r="A15" s="14"/>
      <c r="B15" s="14"/>
      <c r="C15" s="14"/>
      <c r="D15" s="16"/>
      <c r="E15" s="16"/>
      <c r="F15" s="16"/>
    </row>
    <row r="16" spans="1:10" x14ac:dyDescent="0.4">
      <c r="A16" s="14"/>
      <c r="B16" s="14"/>
      <c r="C16" s="14"/>
      <c r="D16" s="16"/>
      <c r="E16" s="16"/>
      <c r="F16" s="16"/>
    </row>
    <row r="17" spans="1:6" x14ac:dyDescent="0.4">
      <c r="A17" s="14"/>
      <c r="B17" s="14"/>
      <c r="C17" s="14"/>
      <c r="D17" s="16"/>
      <c r="E17" s="16"/>
      <c r="F17" s="1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구매">
          <controlPr defaultSize="0" autoLine="0" r:id="rId4">
            <anchor moveWithCells="1">
              <from>
                <xdr:col>7</xdr:col>
                <xdr:colOff>0</xdr:colOff>
                <xdr:row>1</xdr:row>
                <xdr:rowOff>0</xdr:rowOff>
              </from>
              <to>
                <xdr:col>8</xdr:col>
                <xdr:colOff>0</xdr:colOff>
                <xdr:row>2</xdr:row>
                <xdr:rowOff>198120</xdr:rowOff>
              </to>
            </anchor>
          </controlPr>
        </control>
      </mc:Choice>
      <mc:Fallback>
        <control shapeId="2049" r:id="rId3" name="cmd구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지안 성</cp:lastModifiedBy>
  <cp:lastPrinted>2024-07-13T04:36:30Z</cp:lastPrinted>
  <dcterms:created xsi:type="dcterms:W3CDTF">2023-08-09T00:13:15Z</dcterms:created>
  <dcterms:modified xsi:type="dcterms:W3CDTF">2024-07-13T06:39:26Z</dcterms:modified>
</cp:coreProperties>
</file>