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LSM\Desktop\"/>
    </mc:Choice>
  </mc:AlternateContent>
  <xr:revisionPtr revIDLastSave="0" documentId="13_ncr:1_{45082B0E-57D2-4803-BEDC-E997186CE628}" xr6:coauthVersionLast="47" xr6:coauthVersionMax="47" xr10:uidLastSave="{00000000-0000-0000-0000-000000000000}"/>
  <bookViews>
    <workbookView xWindow="-120" yWindow="-120" windowWidth="38640" windowHeight="21120" activeTab="3" xr2:uid="{C0786E7A-B017-49EB-817F-EED198005F64}"/>
  </bookViews>
  <sheets>
    <sheet name="제1작업" sheetId="1" r:id="rId1"/>
    <sheet name="제2작업" sheetId="2" r:id="rId2"/>
    <sheet name="제3작업" sheetId="3" r:id="rId3"/>
    <sheet name="제4작업" sheetId="4" r:id="rId4"/>
  </sheets>
  <definedNames>
    <definedName name="_xlnm._FilterDatabase" localSheetId="1" hidden="1">제2작업!$B$2:$H$10</definedName>
    <definedName name="_xlnm.Criteria" localSheetId="1">제2작업!$B$13:$C$15</definedName>
    <definedName name="_xlnm.Extract" localSheetId="1">제2작업!$B$18:$H$18</definedName>
    <definedName name="근무지">제1작업!$H$5:$H$12</definedName>
  </definedName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J6" i="1"/>
  <c r="J7" i="1"/>
  <c r="J8" i="1"/>
  <c r="J9" i="1"/>
  <c r="J10" i="1"/>
  <c r="J11" i="1"/>
  <c r="J12" i="1"/>
  <c r="I6" i="1"/>
  <c r="I7" i="1"/>
  <c r="I8" i="1"/>
  <c r="I9" i="1"/>
  <c r="I10" i="1"/>
  <c r="I11" i="1"/>
  <c r="I12" i="1"/>
  <c r="I5" i="1"/>
  <c r="J14" i="1"/>
  <c r="J13" i="1"/>
  <c r="E14" i="1"/>
  <c r="E13" i="1"/>
</calcChain>
</file>

<file path=xl/sharedStrings.xml><?xml version="1.0" encoding="utf-8"?>
<sst xmlns="http://schemas.openxmlformats.org/spreadsheetml/2006/main" count="138" uniqueCount="49">
  <si>
    <t>관리번호</t>
    <phoneticPr fontId="2" type="noConversion"/>
  </si>
  <si>
    <t>업무구분</t>
  </si>
  <si>
    <t>업무구분</t>
    <phoneticPr fontId="2" type="noConversion"/>
  </si>
  <si>
    <t>이름</t>
    <phoneticPr fontId="2" type="noConversion"/>
  </si>
  <si>
    <t>급여
(시간당)</t>
    <phoneticPr fontId="2" type="noConversion"/>
  </si>
  <si>
    <t>근무시간
(일)</t>
    <phoneticPr fontId="2" type="noConversion"/>
  </si>
  <si>
    <t>계약일</t>
  </si>
  <si>
    <t>계약일</t>
    <phoneticPr fontId="2" type="noConversion"/>
  </si>
  <si>
    <t>근무지</t>
    <phoneticPr fontId="2" type="noConversion"/>
  </si>
  <si>
    <t>계약만료일</t>
    <phoneticPr fontId="2" type="noConversion"/>
  </si>
  <si>
    <t>총급여</t>
    <phoneticPr fontId="2" type="noConversion"/>
  </si>
  <si>
    <t>T01-2</t>
    <phoneticPr fontId="2" type="noConversion"/>
  </si>
  <si>
    <t>C01-3</t>
    <phoneticPr fontId="2" type="noConversion"/>
  </si>
  <si>
    <t>C02-2</t>
    <phoneticPr fontId="2" type="noConversion"/>
  </si>
  <si>
    <t>E01-2</t>
    <phoneticPr fontId="2" type="noConversion"/>
  </si>
  <si>
    <t>T02-3</t>
    <phoneticPr fontId="2" type="noConversion"/>
  </si>
  <si>
    <t>E02-3</t>
    <phoneticPr fontId="2" type="noConversion"/>
  </si>
  <si>
    <t>C03-2</t>
    <phoneticPr fontId="2" type="noConversion"/>
  </si>
  <si>
    <t>T03-2</t>
    <phoneticPr fontId="2" type="noConversion"/>
  </si>
  <si>
    <t>IT컨설팅</t>
  </si>
  <si>
    <t>IT컨설팅</t>
    <phoneticPr fontId="2" type="noConversion"/>
  </si>
  <si>
    <t>전기기술</t>
  </si>
  <si>
    <t>전기기술</t>
    <phoneticPr fontId="2" type="noConversion"/>
  </si>
  <si>
    <t>여행안내</t>
  </si>
  <si>
    <t>여행안내</t>
    <phoneticPr fontId="2" type="noConversion"/>
  </si>
  <si>
    <t>이우주</t>
    <phoneticPr fontId="2" type="noConversion"/>
  </si>
  <si>
    <t>김나라</t>
    <phoneticPr fontId="2" type="noConversion"/>
  </si>
  <si>
    <t>박진수</t>
    <phoneticPr fontId="2" type="noConversion"/>
  </si>
  <si>
    <t>최주호</t>
    <phoneticPr fontId="2" type="noConversion"/>
  </si>
  <si>
    <t>장영수</t>
    <phoneticPr fontId="2" type="noConversion"/>
  </si>
  <si>
    <t>신미래</t>
    <phoneticPr fontId="2" type="noConversion"/>
  </si>
  <si>
    <t>정미주</t>
    <phoneticPr fontId="2" type="noConversion"/>
  </si>
  <si>
    <t>김호영</t>
    <phoneticPr fontId="2" type="noConversion"/>
  </si>
  <si>
    <t>경주</t>
    <phoneticPr fontId="2" type="noConversion"/>
  </si>
  <si>
    <t>서울</t>
    <phoneticPr fontId="2" type="noConversion"/>
  </si>
  <si>
    <t>대전</t>
    <phoneticPr fontId="2" type="noConversion"/>
  </si>
  <si>
    <t>광주</t>
    <phoneticPr fontId="2" type="noConversion"/>
  </si>
  <si>
    <t>천안</t>
    <phoneticPr fontId="2" type="noConversion"/>
  </si>
  <si>
    <t>어행안내 급여(시간당) 평균</t>
    <phoneticPr fontId="2" type="noConversion"/>
  </si>
  <si>
    <t>근무지 서울의 평균 근무시간</t>
    <phoneticPr fontId="2" type="noConversion"/>
  </si>
  <si>
    <t>두 번째로 높은 급여(시간당)</t>
    <phoneticPr fontId="2" type="noConversion"/>
  </si>
  <si>
    <t>&gt;=2025-01-01</t>
    <phoneticPr fontId="2" type="noConversion"/>
  </si>
  <si>
    <t>개수 : 이름</t>
  </si>
  <si>
    <t>총합계</t>
  </si>
  <si>
    <t>2023년</t>
  </si>
  <si>
    <t>2024년</t>
  </si>
  <si>
    <t>2025년</t>
  </si>
  <si>
    <t>***</t>
  </si>
  <si>
    <t>평균 : 급여(시간당)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</si>
</sst>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&quot;H&quot;"/>
    <numFmt numFmtId="177" formatCode="0.0"/>
    <numFmt numFmtId="178" formatCode="#,##0.0_ "/>
  </numFmts>
  <fonts count="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auto="1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41" fontId="3" fillId="0" borderId="1" xfId="1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1" fontId="3" fillId="0" borderId="5" xfId="1" applyFont="1" applyBorder="1" applyAlignment="1">
      <alignment horizontal="right" vertical="center"/>
    </xf>
    <xf numFmtId="176" fontId="3" fillId="0" borderId="5" xfId="0" applyNumberFormat="1" applyFont="1" applyBorder="1" applyAlignment="1">
      <alignment horizontal="right" vertical="center"/>
    </xf>
    <xf numFmtId="14" fontId="3" fillId="0" borderId="5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41" fontId="3" fillId="0" borderId="10" xfId="1" applyFont="1" applyBorder="1" applyAlignment="1">
      <alignment horizontal="right" vertical="center"/>
    </xf>
    <xf numFmtId="176" fontId="3" fillId="0" borderId="10" xfId="0" applyNumberFormat="1" applyFont="1" applyBorder="1" applyAlignment="1">
      <alignment horizontal="right" vertical="center"/>
    </xf>
    <xf numFmtId="14" fontId="3" fillId="0" borderId="10" xfId="0" applyNumberFormat="1" applyFont="1" applyBorder="1" applyAlignment="1">
      <alignment horizontal="center" vertical="center"/>
    </xf>
    <xf numFmtId="177" fontId="3" fillId="0" borderId="10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41" fontId="3" fillId="0" borderId="1" xfId="1" applyFont="1" applyFill="1" applyBorder="1" applyAlignment="1">
      <alignment horizontal="right" vertical="center"/>
    </xf>
    <xf numFmtId="0" fontId="3" fillId="0" borderId="2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1" fontId="3" fillId="0" borderId="2" xfId="1" applyFont="1" applyFill="1" applyBorder="1" applyAlignment="1">
      <alignment horizontal="right" vertical="center"/>
    </xf>
    <xf numFmtId="176" fontId="3" fillId="0" borderId="2" xfId="0" applyNumberFormat="1" applyFont="1" applyBorder="1" applyAlignment="1">
      <alignment horizontal="right" vertical="center"/>
    </xf>
    <xf numFmtId="14" fontId="3" fillId="0" borderId="2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0" fillId="0" borderId="0" xfId="0" pivotButton="1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14" fontId="3" fillId="0" borderId="28" xfId="0" applyNumberFormat="1" applyFont="1" applyBorder="1" applyAlignment="1">
      <alignment horizontal="center" vertical="center"/>
    </xf>
    <xf numFmtId="14" fontId="3" fillId="0" borderId="18" xfId="0" applyNumberFormat="1" applyFont="1" applyBorder="1" applyAlignment="1">
      <alignment horizontal="center" vertical="center"/>
    </xf>
    <xf numFmtId="14" fontId="3" fillId="0" borderId="29" xfId="0" applyNumberFormat="1" applyFont="1" applyBorder="1" applyAlignment="1">
      <alignment horizontal="center" vertical="center"/>
    </xf>
    <xf numFmtId="178" fontId="3" fillId="0" borderId="6" xfId="0" applyNumberFormat="1" applyFont="1" applyBorder="1" applyAlignment="1">
      <alignment horizontal="right" vertical="center"/>
    </xf>
    <xf numFmtId="178" fontId="3" fillId="0" borderId="8" xfId="0" applyNumberFormat="1" applyFont="1" applyBorder="1" applyAlignment="1">
      <alignment horizontal="right" vertical="center"/>
    </xf>
    <xf numFmtId="178" fontId="3" fillId="0" borderId="12" xfId="0" applyNumberFormat="1" applyFont="1" applyBorder="1" applyAlignment="1">
      <alignment horizontal="right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2">
    <cellStyle name="쉼표 [0]" xfId="1" builtinId="6"/>
    <cellStyle name="표준" xfId="0" builtinId="0"/>
  </cellStyles>
  <dxfs count="18">
    <dxf>
      <alignment horizontal="center"/>
    </dxf>
    <dxf>
      <alignment horizontal="center"/>
    </dxf>
    <dxf>
      <alignment horizontal="center"/>
    </dxf>
    <dxf>
      <alignment horizontal="center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numFmt numFmtId="19" formatCode="yyyy/mm/d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numFmt numFmtId="176" formatCode="0&quot;H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spc="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r>
              <a:rPr lang="ko-KR" sz="2000" b="1">
                <a:ln>
                  <a:noFill/>
                </a:ln>
                <a:latin typeface="굴림" panose="020B0600000101010101" pitchFamily="50" charset="-127"/>
                <a:ea typeface="굴림" panose="020B0600000101010101" pitchFamily="50" charset="-127"/>
              </a:rPr>
              <a:t>여행안내</a:t>
            </a:r>
            <a:r>
              <a:rPr lang="en-US" sz="2000" b="1">
                <a:ln>
                  <a:noFill/>
                </a:ln>
                <a:latin typeface="굴림" panose="020B0600000101010101" pitchFamily="50" charset="-127"/>
                <a:ea typeface="굴림" panose="020B0600000101010101" pitchFamily="50" charset="-127"/>
              </a:rPr>
              <a:t>/IT</a:t>
            </a:r>
            <a:r>
              <a:rPr lang="ko-KR" sz="2000" b="1">
                <a:ln>
                  <a:noFill/>
                </a:ln>
                <a:latin typeface="굴림" panose="020B0600000101010101" pitchFamily="50" charset="-127"/>
                <a:ea typeface="굴림" panose="020B0600000101010101" pitchFamily="50" charset="-127"/>
              </a:rPr>
              <a:t>컨설팅 전문인력 분석</a:t>
            </a:r>
            <a:endParaRPr lang="en-US" sz="2000" b="1">
              <a:ln>
                <a:noFill/>
              </a:ln>
              <a:latin typeface="굴림" panose="020B0600000101010101" pitchFamily="50" charset="-127"/>
              <a:ea typeface="굴림" panose="020B0600000101010101" pitchFamily="50" charset="-127"/>
            </a:endParaRPr>
          </a:p>
        </c:rich>
      </c:tx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1" i="0" u="none" strike="noStrike" kern="1200" spc="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en-US" alt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근무시간(일)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(제1작업!$D$5:$D$7,제1작업!$D$9,제1작업!$D$11:$D$12)</c:f>
              <c:strCache>
                <c:ptCount val="6"/>
                <c:pt idx="0">
                  <c:v>이우주</c:v>
                </c:pt>
                <c:pt idx="1">
                  <c:v>김나라</c:v>
                </c:pt>
                <c:pt idx="2">
                  <c:v>박진수</c:v>
                </c:pt>
                <c:pt idx="3">
                  <c:v>장영수</c:v>
                </c:pt>
                <c:pt idx="4">
                  <c:v>정미주</c:v>
                </c:pt>
                <c:pt idx="5">
                  <c:v>김호영</c:v>
                </c:pt>
              </c:strCache>
            </c:strRef>
          </c:cat>
          <c:val>
            <c:numRef>
              <c:f>(제1작업!$F$5:$F$7,제1작업!$F$9,제1작업!$F$11:$F$12)</c:f>
              <c:numCache>
                <c:formatCode>0"H"</c:formatCode>
                <c:ptCount val="6"/>
                <c:pt idx="0">
                  <c:v>5</c:v>
                </c:pt>
                <c:pt idx="1">
                  <c:v>6</c:v>
                </c:pt>
                <c:pt idx="2">
                  <c:v>5</c:v>
                </c:pt>
                <c:pt idx="3">
                  <c:v>7</c:v>
                </c:pt>
                <c:pt idx="4">
                  <c:v>4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DA-49E0-9D82-657F95A89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84552895"/>
        <c:axId val="684553375"/>
      </c:barChart>
      <c:lineChart>
        <c:grouping val="standard"/>
        <c:varyColors val="0"/>
        <c:ser>
          <c:idx val="0"/>
          <c:order val="0"/>
          <c:tx>
            <c:v>시간당 급여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DA-49E0-9D82-657F95A8985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굴림" panose="020B0600000101010101" pitchFamily="50" charset="-127"/>
                    <a:ea typeface="굴림" panose="020B0600000101010101" pitchFamily="50" charset="-127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(제1작업!$D$5:$D$7,제1작업!$D$9,제1작업!$D$11:$D$12)</c:f>
              <c:strCache>
                <c:ptCount val="6"/>
                <c:pt idx="0">
                  <c:v>이우주</c:v>
                </c:pt>
                <c:pt idx="1">
                  <c:v>김나라</c:v>
                </c:pt>
                <c:pt idx="2">
                  <c:v>박진수</c:v>
                </c:pt>
                <c:pt idx="3">
                  <c:v>장영수</c:v>
                </c:pt>
                <c:pt idx="4">
                  <c:v>정미주</c:v>
                </c:pt>
                <c:pt idx="5">
                  <c:v>김호영</c:v>
                </c:pt>
              </c:strCache>
            </c:strRef>
          </c:cat>
          <c:val>
            <c:numRef>
              <c:f>(제1작업!$E$5:$E$7,제1작업!$E$9,제1작업!$E$11:$E$12)</c:f>
              <c:numCache>
                <c:formatCode>_(* #,##0_);_(* \(#,##0\);_(* "-"_);_(@_)</c:formatCode>
                <c:ptCount val="6"/>
                <c:pt idx="0">
                  <c:v>55000</c:v>
                </c:pt>
                <c:pt idx="1">
                  <c:v>72000</c:v>
                </c:pt>
                <c:pt idx="2">
                  <c:v>80000</c:v>
                </c:pt>
                <c:pt idx="3">
                  <c:v>54000</c:v>
                </c:pt>
                <c:pt idx="4">
                  <c:v>63000</c:v>
                </c:pt>
                <c:pt idx="5">
                  <c:v>55000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DA-49E0-9D82-657F95A89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444015"/>
        <c:axId val="570441615"/>
      </c:lineChart>
      <c:catAx>
        <c:axId val="684552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684553375"/>
        <c:crosses val="autoZero"/>
        <c:auto val="1"/>
        <c:lblAlgn val="ctr"/>
        <c:lblOffset val="100"/>
        <c:noMultiLvlLbl val="0"/>
      </c:catAx>
      <c:valAx>
        <c:axId val="684553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0&quot;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684552895"/>
        <c:crosses val="autoZero"/>
        <c:crossBetween val="between"/>
      </c:valAx>
      <c:valAx>
        <c:axId val="570441615"/>
        <c:scaling>
          <c:orientation val="minMax"/>
          <c:max val="100000"/>
        </c:scaling>
        <c:delete val="0"/>
        <c:axPos val="r"/>
        <c:numFmt formatCode="_(* #,##0_);_(* \(#,##0\);_(* &quot;-&quot;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570444015"/>
        <c:crosses val="max"/>
        <c:crossBetween val="between"/>
        <c:majorUnit val="20000"/>
      </c:valAx>
      <c:catAx>
        <c:axId val="57044401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70441615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굴림" panose="020B0600000101010101" pitchFamily="50" charset="-127"/>
          <a:ea typeface="굴림" panose="020B0600000101010101" pitchFamily="50" charset="-127"/>
        </a:defRPr>
      </a:pPr>
      <a:endParaRPr lang="ko-KR"/>
    </a:p>
  </c:txPr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81967F6-6B2E-49B4-8209-085B5226F481}">
  <sheetPr/>
  <sheetViews>
    <sheetView tabSelected="1" zoomScale="17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123825</xdr:rowOff>
    </xdr:from>
    <xdr:to>
      <xdr:col>7</xdr:col>
      <xdr:colOff>0</xdr:colOff>
      <xdr:row>2</xdr:row>
      <xdr:rowOff>171450</xdr:rowOff>
    </xdr:to>
    <xdr:sp macro="" textlink="">
      <xdr:nvSpPr>
        <xdr:cNvPr id="3" name="사각형: 둥근 모서리 2">
          <a:extLst>
            <a:ext uri="{FF2B5EF4-FFF2-40B4-BE49-F238E27FC236}">
              <a16:creationId xmlns:a16="http://schemas.microsoft.com/office/drawing/2014/main" id="{95BD2F14-4C26-D09C-3828-624FAEF12F86}"/>
            </a:ext>
          </a:extLst>
        </xdr:cNvPr>
        <xdr:cNvSpPr/>
      </xdr:nvSpPr>
      <xdr:spPr>
        <a:xfrm>
          <a:off x="123825" y="123825"/>
          <a:ext cx="4391025" cy="581025"/>
        </a:xfrm>
        <a:prstGeom prst="roundRect">
          <a:avLst/>
        </a:prstGeom>
        <a:solidFill>
          <a:srgbClr val="FFFF00"/>
        </a:solidFill>
        <a:effectLst>
          <a:outerShdw blurRad="50800" dist="38100" algn="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2400" b="1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전문인력 파견업무 관리현황</a:t>
          </a:r>
        </a:p>
      </xdr:txBody>
    </xdr:sp>
    <xdr:clientData/>
  </xdr:twoCellAnchor>
  <xdr:twoCellAnchor editAs="oneCell">
    <xdr:from>
      <xdr:col>7</xdr:col>
      <xdr:colOff>57150</xdr:colOff>
      <xdr:row>0</xdr:row>
      <xdr:rowOff>26872</xdr:rowOff>
    </xdr:from>
    <xdr:to>
      <xdr:col>9</xdr:col>
      <xdr:colOff>1143000</xdr:colOff>
      <xdr:row>3</xdr:row>
      <xdr:rowOff>0</xdr:rowOff>
    </xdr:to>
    <xdr:pic>
      <xdr:nvPicPr>
        <xdr:cNvPr id="7" name="그림 6">
          <a:extLst>
            <a:ext uri="{FF2B5EF4-FFF2-40B4-BE49-F238E27FC236}">
              <a16:creationId xmlns:a16="http://schemas.microsoft.com/office/drawing/2014/main" id="{459F5CD7-7225-02DB-D735-5360C7155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26872"/>
          <a:ext cx="2781300" cy="7732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7951" cy="6074956"/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370E7C15-BCC7-674D-D774-554DF13904A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0.13643</cdr:x>
      <cdr:y>0.15813</cdr:y>
    </cdr:from>
    <cdr:to>
      <cdr:x>0.32419</cdr:x>
      <cdr:y>0.25947</cdr:y>
    </cdr:to>
    <cdr:sp macro="" textlink="">
      <cdr:nvSpPr>
        <cdr:cNvPr id="3" name="말풍선: 모서리가 둥근 사각형 2">
          <a:extLst xmlns:a="http://schemas.openxmlformats.org/drawingml/2006/main">
            <a:ext uri="{FF2B5EF4-FFF2-40B4-BE49-F238E27FC236}">
              <a16:creationId xmlns:a16="http://schemas.microsoft.com/office/drawing/2014/main" id="{EC3CC25D-27ED-4BC8-0CD7-BC7E753494F4}"/>
            </a:ext>
          </a:extLst>
        </cdr:cNvPr>
        <cdr:cNvSpPr/>
      </cdr:nvSpPr>
      <cdr:spPr>
        <a:xfrm xmlns:a="http://schemas.openxmlformats.org/drawingml/2006/main" rot="16200000">
          <a:off x="1343033" y="257172"/>
          <a:ext cx="433388" cy="1271594"/>
        </a:xfrm>
        <a:prstGeom xmlns:a="http://schemas.openxmlformats.org/drawingml/2006/main" prst="wedgeRoundRectCallout">
          <a:avLst>
            <a:gd name="adj1" fmla="val -33053"/>
            <a:gd name="adj2" fmla="val 77255"/>
            <a:gd name="adj3" fmla="val 16667"/>
          </a:avLst>
        </a:prstGeom>
        <a:solidFill xmlns:a="http://schemas.openxmlformats.org/drawingml/2006/main">
          <a:schemeClr val="bg1"/>
        </a:solidFill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vert="vert" anchor="ctr" anchorCtr="1"/>
        <a:lstStyle xmlns:a="http://schemas.openxmlformats.org/drawingml/2006/main"/>
        <a:p xmlns:a="http://schemas.openxmlformats.org/drawingml/2006/main">
          <a:r>
            <a:rPr lang="ko-KR" altLang="en-US" kern="1200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시간당 최고 급여</a:t>
          </a: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SM" refreshedDate="46172.523554513886" createdVersion="8" refreshedVersion="8" minRefreshableVersion="3" recordCount="8" xr:uid="{40DF5AE2-70F9-49DD-9286-0E54F0D4237B}">
  <cacheSource type="worksheet">
    <worksheetSource ref="B4:H12" sheet="제1작업"/>
  </cacheSource>
  <cacheFields count="8">
    <cacheField name="관리번호" numFmtId="0">
      <sharedItems/>
    </cacheField>
    <cacheField name="업무구분" numFmtId="0">
      <sharedItems count="3">
        <s v="여행안내"/>
        <s v="IT컨설팅"/>
        <s v="전기기술"/>
      </sharedItems>
    </cacheField>
    <cacheField name="이름" numFmtId="0">
      <sharedItems/>
    </cacheField>
    <cacheField name="급여_x000a_(시간당)" numFmtId="41">
      <sharedItems containsSemiMixedTypes="0" containsString="0" containsNumber="1" containsInteger="1" minValue="54000" maxValue="80000"/>
    </cacheField>
    <cacheField name="근무시간_x000a_(일)" numFmtId="176">
      <sharedItems containsSemiMixedTypes="0" containsString="0" containsNumber="1" containsInteger="1" minValue="4" maxValue="7"/>
    </cacheField>
    <cacheField name="계약일" numFmtId="14">
      <sharedItems containsSemiMixedTypes="0" containsNonDate="0" containsDate="1" containsString="0" minDate="2023-11-20T00:00:00" maxDate="2025-03-21T00:00:00" count="8">
        <d v="2024-07-20T00:00:00"/>
        <d v="2023-12-20T00:00:00"/>
        <d v="2025-03-20T00:00:00"/>
        <d v="2024-05-20T00:00:00"/>
        <d v="2024-09-20T00:00:00"/>
        <d v="2024-11-20T00:00:00"/>
        <d v="2023-11-20T00:00:00"/>
        <d v="2024-02-20T00:00:00"/>
      </sharedItems>
      <fieldGroup par="7"/>
    </cacheField>
    <cacheField name="근무지" numFmtId="0">
      <sharedItems/>
    </cacheField>
    <cacheField name="년(계약일)" numFmtId="0" databaseField="0">
      <fieldGroup base="5">
        <rangePr groupBy="years" startDate="2023-11-20T00:00:00" endDate="2025-03-21T00:00:00"/>
        <groupItems count="5">
          <s v="&lt;2023-11-20"/>
          <s v="2023년"/>
          <s v="2024년"/>
          <s v="2025년"/>
          <s v="&gt;2025-03-2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s v="T01-2"/>
    <x v="0"/>
    <s v="이우주"/>
    <n v="55000"/>
    <n v="5"/>
    <x v="0"/>
    <s v="경주"/>
  </r>
  <r>
    <s v="C01-3"/>
    <x v="1"/>
    <s v="김나라"/>
    <n v="72000"/>
    <n v="6"/>
    <x v="1"/>
    <s v="서울"/>
  </r>
  <r>
    <s v="C02-2"/>
    <x v="1"/>
    <s v="박진수"/>
    <n v="80000"/>
    <n v="5"/>
    <x v="2"/>
    <s v="대전"/>
  </r>
  <r>
    <s v="E01-2"/>
    <x v="2"/>
    <s v="최주호"/>
    <n v="65000"/>
    <n v="5"/>
    <x v="3"/>
    <s v="서울"/>
  </r>
  <r>
    <s v="T02-3"/>
    <x v="0"/>
    <s v="장영수"/>
    <n v="54000"/>
    <n v="7"/>
    <x v="4"/>
    <s v="광주"/>
  </r>
  <r>
    <s v="E02-3"/>
    <x v="2"/>
    <s v="신미래"/>
    <n v="58000"/>
    <n v="6"/>
    <x v="5"/>
    <s v="천안"/>
  </r>
  <r>
    <s v="C03-2"/>
    <x v="1"/>
    <s v="정미주"/>
    <n v="63000"/>
    <n v="4"/>
    <x v="6"/>
    <s v="대전"/>
  </r>
  <r>
    <s v="T03-2"/>
    <x v="0"/>
    <s v="김호영"/>
    <n v="55000"/>
    <n v="5"/>
    <x v="7"/>
    <s v="서울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5E652B9-E148-4A24-AE85-72F09D0A47E8}" name="피벗 테이블1" cacheId="0" applyNumberFormats="0" applyBorderFormats="0" applyFontFormats="0" applyPatternFormats="0" applyAlignmentFormats="0" applyWidthHeightFormats="1" dataCaption="값" missingCaption="***" updatedVersion="8" minRefreshableVersion="3" useAutoFormatting="1" colGrandTotals="0" itemPrintTitles="1" mergeItem="1" createdVersion="8" indent="0" outline="1" outlineData="1" multipleFieldFilters="0" rowHeaderCaption="계약일" colHeaderCaption="업무구분">
  <location ref="B2:H8" firstHeaderRow="1" firstDataRow="3" firstDataCol="1"/>
  <pivotFields count="8">
    <pivotField showAll="0"/>
    <pivotField axis="axisCol" showAll="0" sortType="descending">
      <items count="4">
        <item x="2"/>
        <item x="0"/>
        <item x="1"/>
        <item t="default"/>
      </items>
    </pivotField>
    <pivotField dataField="1" showAll="0"/>
    <pivotField dataField="1" numFmtId="41" showAll="0"/>
    <pivotField numFmtId="176" showAll="0"/>
    <pivotField numFmtId="14" showAll="0">
      <items count="9">
        <item x="6"/>
        <item x="1"/>
        <item x="7"/>
        <item x="3"/>
        <item x="0"/>
        <item x="4"/>
        <item x="5"/>
        <item x="2"/>
        <item t="default"/>
      </items>
    </pivotField>
    <pivotField showAll="0"/>
    <pivotField axis="axisRow" showAll="0">
      <items count="6">
        <item x="0"/>
        <item x="1"/>
        <item x="2"/>
        <item x="3"/>
        <item x="4"/>
        <item t="default"/>
      </items>
    </pivotField>
  </pivotFields>
  <rowFields count="1">
    <field x="7"/>
  </rowFields>
  <rowItems count="4">
    <i>
      <x v="1"/>
    </i>
    <i>
      <x v="2"/>
    </i>
    <i>
      <x v="3"/>
    </i>
    <i t="grand">
      <x/>
    </i>
  </rowItems>
  <colFields count="2">
    <field x="1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dataFields count="2">
    <dataField name="개수 : 이름" fld="2" subtotal="count" baseField="0" baseItem="0"/>
    <dataField name="평균 : 급여(시간당)" fld="3" subtotal="average" baseField="7" baseItem="1" numFmtId="41"/>
  </dataFields>
  <formats count="7">
    <format dxfId="6">
      <pivotArea outline="0" collapsedLevelsAreSubtotals="1" fieldPosition="0"/>
    </format>
    <format dxfId="5">
      <pivotArea dataOnly="0" labelOnly="1" fieldPosition="0">
        <references count="1">
          <reference field="7" count="3">
            <x v="1"/>
            <x v="2"/>
            <x v="3"/>
          </reference>
        </references>
      </pivotArea>
    </format>
    <format dxfId="4">
      <pivotArea dataOnly="0" labelOnly="1" grandRow="1" outline="0" fieldPosition="0"/>
    </format>
    <format dxfId="3">
      <pivotArea outline="0" collapsedLevelsAreSubtotals="1" fieldPosition="0"/>
    </format>
    <format dxfId="2">
      <pivotArea dataOnly="0" labelOnly="1" grandRow="1" outline="0" fieldPosition="0"/>
    </format>
    <format dxfId="1">
      <pivotArea collapsedLevelsAreSubtotals="1" fieldPosition="0">
        <references count="1">
          <reference field="7" count="3">
            <x v="1"/>
            <x v="2"/>
            <x v="3"/>
          </reference>
        </references>
      </pivotArea>
    </format>
    <format dxfId="0">
      <pivotArea dataOnly="0" labelOnly="1" fieldPosition="0">
        <references count="1">
          <reference field="7" count="3">
            <x v="1"/>
            <x v="2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995793E-00BB-46A7-B9C7-4FA9B9FEB94E}" name="표1" displayName="표1" ref="B18:H22" totalsRowShown="0" headerRowDxfId="17" headerRowBorderDxfId="16" tableBorderDxfId="15" totalsRowBorderDxfId="14">
  <autoFilter ref="B18:H22" xr:uid="{8995793E-00BB-46A7-B9C7-4FA9B9FEB94E}"/>
  <tableColumns count="7">
    <tableColumn id="1" xr3:uid="{8CDAB9E9-7C18-4D83-BC8E-23D39617D7D5}" name="관리번호" dataDxfId="13"/>
    <tableColumn id="2" xr3:uid="{11337077-D216-48D2-BEA9-389358DDE582}" name="업무구분" dataDxfId="12"/>
    <tableColumn id="3" xr3:uid="{29680F2C-4AB2-4662-966C-04CF81974DDD}" name="이름" dataDxfId="11"/>
    <tableColumn id="4" xr3:uid="{3417A764-13E8-4179-826E-A5FF51D21227}" name="급여_x000a_(시간당)" dataDxfId="10" dataCellStyle="쉼표 [0]"/>
    <tableColumn id="5" xr3:uid="{72D7339E-A804-4510-88E5-6CE101037DDD}" name="근무시간_x000a_(일)" dataDxfId="9"/>
    <tableColumn id="6" xr3:uid="{27F2D35B-C7DC-428F-A9FF-CFE6CC5FB7D1}" name="계약일" dataDxfId="8"/>
    <tableColumn id="7" xr3:uid="{898D3D35-D9CC-4F07-85E8-577D97833259}" name="근무지" dataDxfId="7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9B4F9-A1BD-4B39-8C47-AB01257633C5}">
  <dimension ref="B1:J19"/>
  <sheetViews>
    <sheetView workbookViewId="0">
      <selection activeCell="J5" sqref="J5:J12"/>
    </sheetView>
  </sheetViews>
  <sheetFormatPr defaultRowHeight="13.5" x14ac:dyDescent="0.3"/>
  <cols>
    <col min="1" max="1" width="1.625" style="4" customWidth="1"/>
    <col min="2" max="4" width="9" style="4"/>
    <col min="5" max="5" width="10" style="4" customWidth="1"/>
    <col min="6" max="6" width="9" style="4"/>
    <col min="7" max="7" width="11.625" style="4" customWidth="1"/>
    <col min="8" max="8" width="9" style="4"/>
    <col min="9" max="9" width="13.25" style="4" customWidth="1"/>
    <col min="10" max="10" width="15.5" style="4" customWidth="1"/>
    <col min="11" max="11" width="9" style="4"/>
    <col min="12" max="12" width="5.5" style="4" customWidth="1"/>
    <col min="13" max="16384" width="9" style="4"/>
  </cols>
  <sheetData>
    <row r="1" spans="2:10" ht="21" customHeight="1" x14ac:dyDescent="0.3"/>
    <row r="2" spans="2:10" ht="21" customHeight="1" x14ac:dyDescent="0.3"/>
    <row r="3" spans="2:10" ht="21" customHeight="1" thickBot="1" x14ac:dyDescent="0.35"/>
    <row r="4" spans="2:10" ht="31.5" customHeight="1" thickBot="1" x14ac:dyDescent="0.35">
      <c r="B4" s="14" t="s">
        <v>0</v>
      </c>
      <c r="C4" s="15" t="s">
        <v>2</v>
      </c>
      <c r="D4" s="15" t="s">
        <v>3</v>
      </c>
      <c r="E4" s="16" t="s">
        <v>4</v>
      </c>
      <c r="F4" s="16" t="s">
        <v>5</v>
      </c>
      <c r="G4" s="15" t="s">
        <v>7</v>
      </c>
      <c r="H4" s="42" t="s">
        <v>8</v>
      </c>
      <c r="I4" s="44" t="s">
        <v>9</v>
      </c>
      <c r="J4" s="43" t="s">
        <v>10</v>
      </c>
    </row>
    <row r="5" spans="2:10" ht="21.75" customHeight="1" x14ac:dyDescent="0.3">
      <c r="B5" s="17" t="s">
        <v>11</v>
      </c>
      <c r="C5" s="18" t="s">
        <v>24</v>
      </c>
      <c r="D5" s="18" t="s">
        <v>25</v>
      </c>
      <c r="E5" s="19">
        <v>55000</v>
      </c>
      <c r="F5" s="20">
        <v>5</v>
      </c>
      <c r="G5" s="21">
        <v>45493</v>
      </c>
      <c r="H5" s="18" t="s">
        <v>33</v>
      </c>
      <c r="I5" s="45">
        <f>G5+RIGHT(B5,1)*30*12</f>
        <v>46213</v>
      </c>
      <c r="J5" s="48">
        <f>E5*F5*20*IF(H5="서울",1,1.1)</f>
        <v>6050000.0000000009</v>
      </c>
    </row>
    <row r="6" spans="2:10" ht="21.75" customHeight="1" x14ac:dyDescent="0.3">
      <c r="B6" s="9" t="s">
        <v>12</v>
      </c>
      <c r="C6" s="5" t="s">
        <v>20</v>
      </c>
      <c r="D6" s="5" t="s">
        <v>26</v>
      </c>
      <c r="E6" s="6">
        <v>72000</v>
      </c>
      <c r="F6" s="7">
        <v>6</v>
      </c>
      <c r="G6" s="8">
        <v>45280</v>
      </c>
      <c r="H6" s="5" t="s">
        <v>34</v>
      </c>
      <c r="I6" s="46">
        <f t="shared" ref="I6:I12" si="0">G6+RIGHT(B6,1)*30*12</f>
        <v>46360</v>
      </c>
      <c r="J6" s="49">
        <f t="shared" ref="J6:J12" si="1">E6*F6*20*IF(H6="서울",1,1.1)</f>
        <v>8640000</v>
      </c>
    </row>
    <row r="7" spans="2:10" ht="21.75" customHeight="1" x14ac:dyDescent="0.3">
      <c r="B7" s="9" t="s">
        <v>13</v>
      </c>
      <c r="C7" s="5" t="s">
        <v>20</v>
      </c>
      <c r="D7" s="5" t="s">
        <v>27</v>
      </c>
      <c r="E7" s="6">
        <v>80000</v>
      </c>
      <c r="F7" s="7">
        <v>5</v>
      </c>
      <c r="G7" s="8">
        <v>45736</v>
      </c>
      <c r="H7" s="5" t="s">
        <v>35</v>
      </c>
      <c r="I7" s="46">
        <f t="shared" si="0"/>
        <v>46456</v>
      </c>
      <c r="J7" s="49">
        <f t="shared" si="1"/>
        <v>8800000</v>
      </c>
    </row>
    <row r="8" spans="2:10" ht="21.75" customHeight="1" x14ac:dyDescent="0.3">
      <c r="B8" s="9" t="s">
        <v>14</v>
      </c>
      <c r="C8" s="5" t="s">
        <v>22</v>
      </c>
      <c r="D8" s="5" t="s">
        <v>28</v>
      </c>
      <c r="E8" s="6">
        <v>65000</v>
      </c>
      <c r="F8" s="7">
        <v>5</v>
      </c>
      <c r="G8" s="8">
        <v>45432</v>
      </c>
      <c r="H8" s="5" t="s">
        <v>34</v>
      </c>
      <c r="I8" s="46">
        <f t="shared" si="0"/>
        <v>46152</v>
      </c>
      <c r="J8" s="49">
        <f t="shared" si="1"/>
        <v>6500000</v>
      </c>
    </row>
    <row r="9" spans="2:10" ht="21.75" customHeight="1" x14ac:dyDescent="0.3">
      <c r="B9" s="9" t="s">
        <v>15</v>
      </c>
      <c r="C9" s="5" t="s">
        <v>24</v>
      </c>
      <c r="D9" s="5" t="s">
        <v>29</v>
      </c>
      <c r="E9" s="6">
        <v>54000</v>
      </c>
      <c r="F9" s="7">
        <v>7</v>
      </c>
      <c r="G9" s="8">
        <v>45555</v>
      </c>
      <c r="H9" s="5" t="s">
        <v>36</v>
      </c>
      <c r="I9" s="46">
        <f t="shared" si="0"/>
        <v>46635</v>
      </c>
      <c r="J9" s="49">
        <f t="shared" si="1"/>
        <v>8316000.0000000009</v>
      </c>
    </row>
    <row r="10" spans="2:10" ht="21.75" customHeight="1" x14ac:dyDescent="0.3">
      <c r="B10" s="9" t="s">
        <v>16</v>
      </c>
      <c r="C10" s="5" t="s">
        <v>22</v>
      </c>
      <c r="D10" s="5" t="s">
        <v>30</v>
      </c>
      <c r="E10" s="6">
        <v>58000</v>
      </c>
      <c r="F10" s="7">
        <v>6</v>
      </c>
      <c r="G10" s="8">
        <v>45616</v>
      </c>
      <c r="H10" s="5" t="s">
        <v>37</v>
      </c>
      <c r="I10" s="46">
        <f t="shared" si="0"/>
        <v>46696</v>
      </c>
      <c r="J10" s="49">
        <f t="shared" si="1"/>
        <v>7656000.0000000009</v>
      </c>
    </row>
    <row r="11" spans="2:10" ht="21.75" customHeight="1" x14ac:dyDescent="0.3">
      <c r="B11" s="9" t="s">
        <v>17</v>
      </c>
      <c r="C11" s="5" t="s">
        <v>20</v>
      </c>
      <c r="D11" s="5" t="s">
        <v>31</v>
      </c>
      <c r="E11" s="6">
        <v>63000</v>
      </c>
      <c r="F11" s="7">
        <v>4</v>
      </c>
      <c r="G11" s="8">
        <v>45250</v>
      </c>
      <c r="H11" s="5" t="s">
        <v>35</v>
      </c>
      <c r="I11" s="46">
        <f t="shared" si="0"/>
        <v>45970</v>
      </c>
      <c r="J11" s="49">
        <f t="shared" si="1"/>
        <v>5544000</v>
      </c>
    </row>
    <row r="12" spans="2:10" ht="21.75" customHeight="1" thickBot="1" x14ac:dyDescent="0.35">
      <c r="B12" s="10" t="s">
        <v>18</v>
      </c>
      <c r="C12" s="11" t="s">
        <v>24</v>
      </c>
      <c r="D12" s="11" t="s">
        <v>32</v>
      </c>
      <c r="E12" s="24">
        <v>55000</v>
      </c>
      <c r="F12" s="25">
        <v>5</v>
      </c>
      <c r="G12" s="26">
        <v>45342</v>
      </c>
      <c r="H12" s="11" t="s">
        <v>34</v>
      </c>
      <c r="I12" s="47">
        <f t="shared" si="0"/>
        <v>46062</v>
      </c>
      <c r="J12" s="50">
        <f t="shared" si="1"/>
        <v>5500000</v>
      </c>
    </row>
    <row r="13" spans="2:10" ht="21.75" customHeight="1" x14ac:dyDescent="0.3">
      <c r="B13" s="56" t="s">
        <v>38</v>
      </c>
      <c r="C13" s="57"/>
      <c r="D13" s="57"/>
      <c r="E13" s="22">
        <f>ROUND(DAVERAGE(B4:J12, E4, C4:C5), -2)</f>
        <v>54700</v>
      </c>
      <c r="F13" s="54"/>
      <c r="G13" s="51" t="s">
        <v>40</v>
      </c>
      <c r="H13" s="52"/>
      <c r="I13" s="53"/>
      <c r="J13" s="23">
        <f xml:space="preserve"> LARGE(E5:E12,2)</f>
        <v>72000</v>
      </c>
    </row>
    <row r="14" spans="2:10" ht="21.75" customHeight="1" thickBot="1" x14ac:dyDescent="0.35">
      <c r="B14" s="58" t="s">
        <v>39</v>
      </c>
      <c r="C14" s="59"/>
      <c r="D14" s="59"/>
      <c r="E14" s="27">
        <f>SUMIF(근무지,"서울",F5:F12)/COUNTIF(근무지,"서울")</f>
        <v>5.333333333333333</v>
      </c>
      <c r="F14" s="55"/>
      <c r="G14" s="12" t="s">
        <v>3</v>
      </c>
      <c r="H14" s="11" t="s">
        <v>25</v>
      </c>
      <c r="I14" s="12" t="s">
        <v>8</v>
      </c>
      <c r="J14" s="13" t="str">
        <f>VLOOKUP(H14,D5:J12,5,FALSE)</f>
        <v>경주</v>
      </c>
    </row>
    <row r="19" spans="7:7" x14ac:dyDescent="0.3">
      <c r="G19" s="3"/>
    </row>
  </sheetData>
  <mergeCells count="4">
    <mergeCell ref="G13:I13"/>
    <mergeCell ref="F13:F14"/>
    <mergeCell ref="B13:D13"/>
    <mergeCell ref="B14:D14"/>
  </mergeCells>
  <phoneticPr fontId="2" type="noConversion"/>
  <conditionalFormatting sqref="E5:E12">
    <cfRule type="dataBar" priority="1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{AD5FFAC4-A40F-41CA-83CE-179944F496DE}</x14:id>
        </ext>
      </extLst>
    </cfRule>
  </conditionalFormatting>
  <dataValidations disablePrompts="1" count="1">
    <dataValidation type="list" allowBlank="1" showInputMessage="1" showErrorMessage="1" sqref="H14" xr:uid="{1D0B4409-45BD-408B-9014-A50135119C0C}">
      <formula1>$D$5:$D$12</formula1>
    </dataValidation>
  </dataValidation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D5FFAC4-A40F-41CA-83CE-179944F496DE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E5:E12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6BDEE-66CA-4039-A6A3-B2C157254B8E}">
  <dimension ref="B1:H22"/>
  <sheetViews>
    <sheetView workbookViewId="0">
      <selection activeCell="N20" sqref="N20"/>
    </sheetView>
  </sheetViews>
  <sheetFormatPr defaultRowHeight="16.5" x14ac:dyDescent="0.3"/>
  <cols>
    <col min="1" max="1" width="1.625" customWidth="1"/>
    <col min="2" max="3" width="10.75" customWidth="1"/>
    <col min="5" max="5" width="10" customWidth="1"/>
    <col min="7" max="7" width="11.625" customWidth="1"/>
  </cols>
  <sheetData>
    <row r="1" spans="2:8" ht="17.25" thickBot="1" x14ac:dyDescent="0.35"/>
    <row r="2" spans="2:8" ht="27.75" thickBot="1" x14ac:dyDescent="0.35">
      <c r="B2" s="14" t="s">
        <v>0</v>
      </c>
      <c r="C2" s="15" t="s">
        <v>2</v>
      </c>
      <c r="D2" s="15" t="s">
        <v>3</v>
      </c>
      <c r="E2" s="16" t="s">
        <v>4</v>
      </c>
      <c r="F2" s="16" t="s">
        <v>5</v>
      </c>
      <c r="G2" s="15" t="s">
        <v>7</v>
      </c>
      <c r="H2" s="15" t="s">
        <v>8</v>
      </c>
    </row>
    <row r="3" spans="2:8" x14ac:dyDescent="0.3">
      <c r="B3" s="17" t="s">
        <v>11</v>
      </c>
      <c r="C3" s="18" t="s">
        <v>24</v>
      </c>
      <c r="D3" s="18" t="s">
        <v>25</v>
      </c>
      <c r="E3" s="19">
        <v>55000</v>
      </c>
      <c r="F3" s="20">
        <v>5</v>
      </c>
      <c r="G3" s="21">
        <v>45493</v>
      </c>
      <c r="H3" s="18" t="s">
        <v>33</v>
      </c>
    </row>
    <row r="4" spans="2:8" x14ac:dyDescent="0.3">
      <c r="B4" s="9" t="s">
        <v>12</v>
      </c>
      <c r="C4" s="5" t="s">
        <v>20</v>
      </c>
      <c r="D4" s="5" t="s">
        <v>26</v>
      </c>
      <c r="E4" s="6">
        <v>72000</v>
      </c>
      <c r="F4" s="7">
        <v>6</v>
      </c>
      <c r="G4" s="8">
        <v>45280</v>
      </c>
      <c r="H4" s="5" t="s">
        <v>34</v>
      </c>
    </row>
    <row r="5" spans="2:8" x14ac:dyDescent="0.3">
      <c r="B5" s="9" t="s">
        <v>13</v>
      </c>
      <c r="C5" s="5" t="s">
        <v>20</v>
      </c>
      <c r="D5" s="5" t="s">
        <v>27</v>
      </c>
      <c r="E5" s="6">
        <v>80000</v>
      </c>
      <c r="F5" s="7">
        <v>5</v>
      </c>
      <c r="G5" s="8">
        <v>45736</v>
      </c>
      <c r="H5" s="5" t="s">
        <v>35</v>
      </c>
    </row>
    <row r="6" spans="2:8" x14ac:dyDescent="0.3">
      <c r="B6" s="9" t="s">
        <v>14</v>
      </c>
      <c r="C6" s="5" t="s">
        <v>22</v>
      </c>
      <c r="D6" s="5" t="s">
        <v>28</v>
      </c>
      <c r="E6" s="6">
        <v>65000</v>
      </c>
      <c r="F6" s="7">
        <v>5</v>
      </c>
      <c r="G6" s="8">
        <v>45432</v>
      </c>
      <c r="H6" s="5" t="s">
        <v>34</v>
      </c>
    </row>
    <row r="7" spans="2:8" x14ac:dyDescent="0.3">
      <c r="B7" s="9" t="s">
        <v>15</v>
      </c>
      <c r="C7" s="5" t="s">
        <v>24</v>
      </c>
      <c r="D7" s="5" t="s">
        <v>29</v>
      </c>
      <c r="E7" s="6">
        <v>54000</v>
      </c>
      <c r="F7" s="7">
        <v>7</v>
      </c>
      <c r="G7" s="8">
        <v>45555</v>
      </c>
      <c r="H7" s="5" t="s">
        <v>36</v>
      </c>
    </row>
    <row r="8" spans="2:8" x14ac:dyDescent="0.3">
      <c r="B8" s="9" t="s">
        <v>16</v>
      </c>
      <c r="C8" s="5" t="s">
        <v>22</v>
      </c>
      <c r="D8" s="5" t="s">
        <v>30</v>
      </c>
      <c r="E8" s="6">
        <v>58000</v>
      </c>
      <c r="F8" s="7">
        <v>6</v>
      </c>
      <c r="G8" s="8">
        <v>45616</v>
      </c>
      <c r="H8" s="5" t="s">
        <v>37</v>
      </c>
    </row>
    <row r="9" spans="2:8" x14ac:dyDescent="0.3">
      <c r="B9" s="9" t="s">
        <v>17</v>
      </c>
      <c r="C9" s="5" t="s">
        <v>20</v>
      </c>
      <c r="D9" s="5" t="s">
        <v>31</v>
      </c>
      <c r="E9" s="6">
        <v>63000</v>
      </c>
      <c r="F9" s="7">
        <v>4</v>
      </c>
      <c r="G9" s="8">
        <v>45250</v>
      </c>
      <c r="H9" s="5" t="s">
        <v>35</v>
      </c>
    </row>
    <row r="10" spans="2:8" ht="17.25" thickBot="1" x14ac:dyDescent="0.35">
      <c r="B10" s="10" t="s">
        <v>18</v>
      </c>
      <c r="C10" s="11" t="s">
        <v>24</v>
      </c>
      <c r="D10" s="11" t="s">
        <v>32</v>
      </c>
      <c r="E10" s="24">
        <v>55000</v>
      </c>
      <c r="F10" s="25">
        <v>5</v>
      </c>
      <c r="G10" s="26">
        <v>45342</v>
      </c>
      <c r="H10" s="11" t="s">
        <v>34</v>
      </c>
    </row>
    <row r="12" spans="2:8" ht="17.25" thickBot="1" x14ac:dyDescent="0.35"/>
    <row r="13" spans="2:8" x14ac:dyDescent="0.3">
      <c r="B13" s="15" t="s">
        <v>8</v>
      </c>
      <c r="C13" s="15" t="s">
        <v>7</v>
      </c>
    </row>
    <row r="14" spans="2:8" x14ac:dyDescent="0.3">
      <c r="B14" t="s">
        <v>34</v>
      </c>
    </row>
    <row r="15" spans="2:8" x14ac:dyDescent="0.3">
      <c r="C15" t="s">
        <v>41</v>
      </c>
    </row>
    <row r="18" spans="2:8" ht="27" x14ac:dyDescent="0.3">
      <c r="B18" s="29" t="s">
        <v>0</v>
      </c>
      <c r="C18" s="22" t="s">
        <v>2</v>
      </c>
      <c r="D18" s="22" t="s">
        <v>3</v>
      </c>
      <c r="E18" s="33" t="s">
        <v>4</v>
      </c>
      <c r="F18" s="33" t="s">
        <v>5</v>
      </c>
      <c r="G18" s="22" t="s">
        <v>7</v>
      </c>
      <c r="H18" s="28" t="s">
        <v>8</v>
      </c>
    </row>
    <row r="19" spans="2:8" x14ac:dyDescent="0.3">
      <c r="B19" s="31" t="s">
        <v>12</v>
      </c>
      <c r="C19" s="5" t="s">
        <v>20</v>
      </c>
      <c r="D19" s="5" t="s">
        <v>26</v>
      </c>
      <c r="E19" s="30">
        <v>72000</v>
      </c>
      <c r="F19" s="7">
        <v>6</v>
      </c>
      <c r="G19" s="8">
        <v>45280</v>
      </c>
      <c r="H19" s="32" t="s">
        <v>34</v>
      </c>
    </row>
    <row r="20" spans="2:8" x14ac:dyDescent="0.3">
      <c r="B20" s="31" t="s">
        <v>13</v>
      </c>
      <c r="C20" s="5" t="s">
        <v>20</v>
      </c>
      <c r="D20" s="5" t="s">
        <v>27</v>
      </c>
      <c r="E20" s="30">
        <v>80000</v>
      </c>
      <c r="F20" s="7">
        <v>5</v>
      </c>
      <c r="G20" s="8">
        <v>45736</v>
      </c>
      <c r="H20" s="32" t="s">
        <v>35</v>
      </c>
    </row>
    <row r="21" spans="2:8" x14ac:dyDescent="0.3">
      <c r="B21" s="31" t="s">
        <v>14</v>
      </c>
      <c r="C21" s="5" t="s">
        <v>22</v>
      </c>
      <c r="D21" s="5" t="s">
        <v>28</v>
      </c>
      <c r="E21" s="30">
        <v>65000</v>
      </c>
      <c r="F21" s="7">
        <v>5</v>
      </c>
      <c r="G21" s="8">
        <v>45432</v>
      </c>
      <c r="H21" s="32" t="s">
        <v>34</v>
      </c>
    </row>
    <row r="22" spans="2:8" x14ac:dyDescent="0.3">
      <c r="B22" s="34" t="s">
        <v>18</v>
      </c>
      <c r="C22" s="35" t="s">
        <v>24</v>
      </c>
      <c r="D22" s="35" t="s">
        <v>32</v>
      </c>
      <c r="E22" s="36">
        <v>55000</v>
      </c>
      <c r="F22" s="37">
        <v>5</v>
      </c>
      <c r="G22" s="38">
        <v>45342</v>
      </c>
      <c r="H22" s="39" t="s">
        <v>34</v>
      </c>
    </row>
  </sheetData>
  <phoneticPr fontId="2" type="noConversion"/>
  <conditionalFormatting sqref="E3:E10">
    <cfRule type="dataBar" priority="1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{BB373EC5-CF92-48D7-93A5-42428B6D594F}</x14:id>
        </ext>
      </extLst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B373EC5-CF92-48D7-93A5-42428B6D594F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E3:E10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91AEB-7871-47F5-ACE4-D82727F35FC4}">
  <dimension ref="B2:H8"/>
  <sheetViews>
    <sheetView workbookViewId="0">
      <selection activeCell="D5" sqref="D5"/>
    </sheetView>
  </sheetViews>
  <sheetFormatPr defaultRowHeight="16.5" x14ac:dyDescent="0.3"/>
  <cols>
    <col min="1" max="1" width="1.625" customWidth="1"/>
    <col min="2" max="2" width="11.375" bestFit="1" customWidth="1"/>
    <col min="3" max="3" width="13.25" bestFit="1" customWidth="1"/>
    <col min="4" max="4" width="18.75" bestFit="1" customWidth="1"/>
    <col min="5" max="5" width="11.125" bestFit="1" customWidth="1"/>
    <col min="6" max="6" width="18.75" bestFit="1" customWidth="1"/>
    <col min="7" max="7" width="11.125" bestFit="1" customWidth="1"/>
    <col min="8" max="8" width="18.75" bestFit="1" customWidth="1"/>
    <col min="9" max="10" width="15.875" bestFit="1" customWidth="1"/>
  </cols>
  <sheetData>
    <row r="2" spans="2:8" x14ac:dyDescent="0.3">
      <c r="B2" s="2"/>
      <c r="C2" s="40" t="s">
        <v>1</v>
      </c>
      <c r="D2" s="2"/>
      <c r="E2" s="2"/>
      <c r="F2" s="2"/>
      <c r="G2" s="2"/>
      <c r="H2" s="2"/>
    </row>
    <row r="3" spans="2:8" x14ac:dyDescent="0.3">
      <c r="B3" s="2"/>
      <c r="C3" s="60" t="s">
        <v>21</v>
      </c>
      <c r="D3" s="61"/>
      <c r="E3" s="60" t="s">
        <v>23</v>
      </c>
      <c r="F3" s="61"/>
      <c r="G3" s="60" t="s">
        <v>19</v>
      </c>
      <c r="H3" s="61"/>
    </row>
    <row r="4" spans="2:8" ht="25.5" customHeight="1" x14ac:dyDescent="0.3">
      <c r="B4" s="40" t="s">
        <v>6</v>
      </c>
      <c r="C4" s="1" t="s">
        <v>42</v>
      </c>
      <c r="D4" s="1" t="s">
        <v>48</v>
      </c>
      <c r="E4" s="1" t="s">
        <v>42</v>
      </c>
      <c r="F4" s="1" t="s">
        <v>48</v>
      </c>
      <c r="G4" s="1" t="s">
        <v>42</v>
      </c>
      <c r="H4" s="1" t="s">
        <v>48</v>
      </c>
    </row>
    <row r="5" spans="2:8" x14ac:dyDescent="0.3">
      <c r="B5" s="41" t="s">
        <v>44</v>
      </c>
      <c r="C5" s="41" t="s">
        <v>47</v>
      </c>
      <c r="D5" s="41" t="s">
        <v>47</v>
      </c>
      <c r="E5" s="41" t="s">
        <v>47</v>
      </c>
      <c r="F5" s="41" t="s">
        <v>47</v>
      </c>
      <c r="G5" s="41">
        <v>2</v>
      </c>
      <c r="H5" s="41">
        <v>67500</v>
      </c>
    </row>
    <row r="6" spans="2:8" x14ac:dyDescent="0.3">
      <c r="B6" s="41" t="s">
        <v>45</v>
      </c>
      <c r="C6" s="41">
        <v>2</v>
      </c>
      <c r="D6" s="41">
        <v>61500</v>
      </c>
      <c r="E6" s="41">
        <v>3</v>
      </c>
      <c r="F6" s="41">
        <v>54666.666666666664</v>
      </c>
      <c r="G6" s="41" t="s">
        <v>47</v>
      </c>
      <c r="H6" s="41" t="s">
        <v>47</v>
      </c>
    </row>
    <row r="7" spans="2:8" x14ac:dyDescent="0.3">
      <c r="B7" s="41" t="s">
        <v>46</v>
      </c>
      <c r="C7" s="41" t="s">
        <v>47</v>
      </c>
      <c r="D7" s="41" t="s">
        <v>47</v>
      </c>
      <c r="E7" s="41" t="s">
        <v>47</v>
      </c>
      <c r="F7" s="41" t="s">
        <v>47</v>
      </c>
      <c r="G7" s="41">
        <v>1</v>
      </c>
      <c r="H7" s="41">
        <v>80000</v>
      </c>
    </row>
    <row r="8" spans="2:8" x14ac:dyDescent="0.3">
      <c r="B8" s="41" t="s">
        <v>43</v>
      </c>
      <c r="C8" s="41">
        <v>2</v>
      </c>
      <c r="D8" s="41">
        <v>61500</v>
      </c>
      <c r="E8" s="41">
        <v>3</v>
      </c>
      <c r="F8" s="41">
        <v>54666.666666666664</v>
      </c>
      <c r="G8" s="41">
        <v>3</v>
      </c>
      <c r="H8" s="41">
        <v>71666.666666666672</v>
      </c>
    </row>
  </sheetData>
  <mergeCells count="3">
    <mergeCell ref="C3:D3"/>
    <mergeCell ref="E3:F3"/>
    <mergeCell ref="G3:H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워크시트</vt:lpstr>
      </vt:variant>
      <vt:variant>
        <vt:i4>3</vt:i4>
      </vt:variant>
      <vt:variant>
        <vt:lpstr>차트</vt:lpstr>
      </vt:variant>
      <vt:variant>
        <vt:i4>1</vt:i4>
      </vt:variant>
      <vt:variant>
        <vt:lpstr>이름 지정된 범위</vt:lpstr>
      </vt:variant>
      <vt:variant>
        <vt:i4>3</vt:i4>
      </vt:variant>
    </vt:vector>
  </HeadingPairs>
  <TitlesOfParts>
    <vt:vector size="7" baseType="lpstr">
      <vt:lpstr>제1작업</vt:lpstr>
      <vt:lpstr>제2작업</vt:lpstr>
      <vt:lpstr>제3작업</vt:lpstr>
      <vt:lpstr>제4작업</vt:lpstr>
      <vt:lpstr>제2작업!Criteria</vt:lpstr>
      <vt:lpstr>제2작업!Extract</vt:lpstr>
      <vt:lpstr>근무지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상민 이</dc:creator>
  <cp:lastModifiedBy>상민 이</cp:lastModifiedBy>
  <dcterms:created xsi:type="dcterms:W3CDTF">2026-05-30T02:22:55Z</dcterms:created>
  <dcterms:modified xsi:type="dcterms:W3CDTF">2026-05-30T05:42:00Z</dcterms:modified>
</cp:coreProperties>
</file>