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2023 ITQ OA Master\ITQ엑셀_실습예제\시험장 따라하기\"/>
    </mc:Choice>
  </mc:AlternateContent>
  <xr:revisionPtr revIDLastSave="0" documentId="13_ncr:1_{AD52E44E-DBF2-4921-AF55-F874C2D74E59}" xr6:coauthVersionLast="47" xr6:coauthVersionMax="47" xr10:uidLastSave="{00000000-0000-0000-0000-000000000000}"/>
  <bookViews>
    <workbookView xWindow="-120" yWindow="-120" windowWidth="20730" windowHeight="11160" xr2:uid="{AEAAF8EE-7D3E-483C-B624-D231F5A3ECEF}"/>
  </bookViews>
  <sheets>
    <sheet name="제1작업" sheetId="1" r:id="rId1"/>
    <sheet name="제2작업" sheetId="2" r:id="rId2"/>
    <sheet name="제3작업" sheetId="3" r:id="rId3"/>
    <sheet name="제4작업" sheetId="4" r:id="rId4"/>
  </sheets>
  <definedNames>
    <definedName name="_xlnm._FilterDatabase" localSheetId="1" hidden="1">제2작업!$B$2:$H$10</definedName>
    <definedName name="_xlnm.Criteria" localSheetId="1">제2작업!$B$13:$C$15</definedName>
    <definedName name="_xlnm.Extract" localSheetId="1">제2작업!$B$18:$H$18</definedName>
    <definedName name="근무지">제1작업!$H$5:$H$12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3" i="1"/>
  <c r="E14" i="1"/>
  <c r="E13" i="1"/>
  <c r="J6" i="1"/>
  <c r="J7" i="1"/>
  <c r="J8" i="1"/>
  <c r="J9" i="1"/>
  <c r="J10" i="1"/>
  <c r="J11" i="1"/>
  <c r="J12" i="1"/>
  <c r="J5" i="1"/>
  <c r="I6" i="1"/>
  <c r="I7" i="1"/>
  <c r="I8" i="1"/>
  <c r="I9" i="1"/>
  <c r="I10" i="1"/>
  <c r="I11" i="1"/>
  <c r="I12" i="1"/>
  <c r="I5" i="1"/>
</calcChain>
</file>

<file path=xl/sharedStrings.xml><?xml version="1.0" encoding="utf-8"?>
<sst xmlns="http://schemas.openxmlformats.org/spreadsheetml/2006/main" count="138" uniqueCount="49">
  <si>
    <t>관리번호</t>
    <phoneticPr fontId="2" type="noConversion"/>
  </si>
  <si>
    <t>업무구분</t>
  </si>
  <si>
    <t>업무구분</t>
    <phoneticPr fontId="2" type="noConversion"/>
  </si>
  <si>
    <t>이름</t>
    <phoneticPr fontId="2" type="noConversion"/>
  </si>
  <si>
    <t>급여
(시간당)</t>
    <phoneticPr fontId="2" type="noConversion"/>
  </si>
  <si>
    <t>근무시간
(일)</t>
    <phoneticPr fontId="2" type="noConversion"/>
  </si>
  <si>
    <t>계약일</t>
  </si>
  <si>
    <t>계약일</t>
    <phoneticPr fontId="2" type="noConversion"/>
  </si>
  <si>
    <t>근무지</t>
    <phoneticPr fontId="2" type="noConversion"/>
  </si>
  <si>
    <t>계약만료일</t>
    <phoneticPr fontId="2" type="noConversion"/>
  </si>
  <si>
    <t>총급여</t>
    <phoneticPr fontId="2" type="noConversion"/>
  </si>
  <si>
    <t>T01-2</t>
    <phoneticPr fontId="2" type="noConversion"/>
  </si>
  <si>
    <t>C01-3</t>
    <phoneticPr fontId="2" type="noConversion"/>
  </si>
  <si>
    <t>C02-2</t>
    <phoneticPr fontId="2" type="noConversion"/>
  </si>
  <si>
    <t>E01-2</t>
    <phoneticPr fontId="2" type="noConversion"/>
  </si>
  <si>
    <t>T02-3</t>
    <phoneticPr fontId="2" type="noConversion"/>
  </si>
  <si>
    <t>E02-3</t>
    <phoneticPr fontId="2" type="noConversion"/>
  </si>
  <si>
    <t>C03-2</t>
    <phoneticPr fontId="2" type="noConversion"/>
  </si>
  <si>
    <t>T03-2</t>
    <phoneticPr fontId="2" type="noConversion"/>
  </si>
  <si>
    <t>여행안내</t>
  </si>
  <si>
    <t>여행안내</t>
    <phoneticPr fontId="2" type="noConversion"/>
  </si>
  <si>
    <t>IT컨설팅</t>
  </si>
  <si>
    <t>IT컨설팅</t>
    <phoneticPr fontId="2" type="noConversion"/>
  </si>
  <si>
    <t>전기기술</t>
  </si>
  <si>
    <t>전기기술</t>
    <phoneticPr fontId="2" type="noConversion"/>
  </si>
  <si>
    <t>이우주</t>
    <phoneticPr fontId="2" type="noConversion"/>
  </si>
  <si>
    <t>김나라</t>
    <phoneticPr fontId="2" type="noConversion"/>
  </si>
  <si>
    <t>박진수</t>
    <phoneticPr fontId="2" type="noConversion"/>
  </si>
  <si>
    <t>최주호</t>
    <phoneticPr fontId="2" type="noConversion"/>
  </si>
  <si>
    <t>장영수</t>
    <phoneticPr fontId="2" type="noConversion"/>
  </si>
  <si>
    <t>신미래</t>
    <phoneticPr fontId="2" type="noConversion"/>
  </si>
  <si>
    <t>정미주</t>
    <phoneticPr fontId="2" type="noConversion"/>
  </si>
  <si>
    <t>김호영</t>
    <phoneticPr fontId="2" type="noConversion"/>
  </si>
  <si>
    <t>경주</t>
    <phoneticPr fontId="2" type="noConversion"/>
  </si>
  <si>
    <t>서울</t>
    <phoneticPr fontId="2" type="noConversion"/>
  </si>
  <si>
    <t>대전</t>
    <phoneticPr fontId="2" type="noConversion"/>
  </si>
  <si>
    <t>천안</t>
    <phoneticPr fontId="2" type="noConversion"/>
  </si>
  <si>
    <t>광주</t>
    <phoneticPr fontId="2" type="noConversion"/>
  </si>
  <si>
    <t>근무지 서울의 평균 근무시간</t>
    <phoneticPr fontId="2" type="noConversion"/>
  </si>
  <si>
    <t>여행안내 급여(시간당) 평균</t>
    <phoneticPr fontId="2" type="noConversion"/>
  </si>
  <si>
    <t>두 번째로 높은 급여(시간당)</t>
    <phoneticPr fontId="2" type="noConversion"/>
  </si>
  <si>
    <t>&gt;=2020-01-01</t>
    <phoneticPr fontId="2" type="noConversion"/>
  </si>
  <si>
    <t>총합계</t>
  </si>
  <si>
    <t>2018년</t>
  </si>
  <si>
    <t>2019년</t>
  </si>
  <si>
    <t>2020년</t>
  </si>
  <si>
    <t>개수 : 이름</t>
  </si>
  <si>
    <t>***</t>
  </si>
  <si>
    <t>평균 : 급여(시간당)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</si>
</sst>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&quot;H&quot;"/>
    <numFmt numFmtId="177" formatCode="_-* #,##0.0_-;\-* #,##0.0_-;_-* &quot;-&quot;?_-;_-@_-"/>
    <numFmt numFmtId="178" formatCode="0.0_ 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41" fontId="3" fillId="0" borderId="7" xfId="1" applyFont="1" applyBorder="1" applyAlignment="1">
      <alignment horizontal="right" vertical="center"/>
    </xf>
    <xf numFmtId="41" fontId="3" fillId="0" borderId="1" xfId="1" applyFont="1" applyBorder="1" applyAlignment="1">
      <alignment horizontal="right" vertical="center"/>
    </xf>
    <xf numFmtId="41" fontId="3" fillId="0" borderId="4" xfId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center" vertical="center"/>
    </xf>
    <xf numFmtId="178" fontId="3" fillId="0" borderId="4" xfId="1" applyNumberFormat="1" applyFont="1" applyBorder="1" applyAlignment="1">
      <alignment horizontal="center" vertical="center"/>
    </xf>
    <xf numFmtId="41" fontId="3" fillId="0" borderId="8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1" fontId="3" fillId="0" borderId="19" xfId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4" fontId="3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41" fontId="0" fillId="0" borderId="0" xfId="0" pivotButton="1" applyNumberFormat="1" applyAlignment="1">
      <alignment horizontal="center" vertical="center"/>
    </xf>
    <xf numFmtId="41" fontId="0" fillId="0" borderId="0" xfId="0" applyNumberForma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1" fontId="0" fillId="0" borderId="0" xfId="0" applyNumberFormat="1" applyAlignment="1">
      <alignment horizontal="center" vertical="center" wrapText="1"/>
    </xf>
    <xf numFmtId="41" fontId="0" fillId="0" borderId="0" xfId="0" applyNumberForma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center"/>
    </xf>
    <xf numFmtId="177" fontId="3" fillId="0" borderId="22" xfId="0" applyNumberFormat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57">
    <dxf>
      <alignment horizontal="left"/>
    </dxf>
    <dxf>
      <alignment horizontal="center"/>
    </dxf>
    <dxf>
      <alignment horizontal="left"/>
    </dxf>
    <dxf>
      <alignment horizontal="center"/>
    </dxf>
    <dxf>
      <alignment horizontal="left"/>
    </dxf>
    <dxf>
      <alignment horizontal="center"/>
    </dxf>
    <dxf>
      <alignment horizontal="left"/>
    </dxf>
    <dxf>
      <alignment horizontal="center"/>
    </dxf>
    <dxf>
      <alignment horizontal="left"/>
    </dxf>
    <dxf>
      <alignment horizontal="center"/>
    </dxf>
    <dxf>
      <alignment horizontal="left"/>
    </dxf>
    <dxf>
      <alignment horizontal="center"/>
    </dxf>
    <dxf>
      <alignment horizontal="left"/>
    </dxf>
    <dxf>
      <alignment horizontal="center"/>
    </dxf>
    <dxf>
      <alignment horizontal="left"/>
    </dxf>
    <dxf>
      <alignment horizontal="center"/>
    </dxf>
    <dxf>
      <alignment horizontal="left"/>
    </dxf>
    <dxf>
      <alignment horizontal="center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9" formatCode="yyyy/mm/dd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76" formatCode="0&quot;H&quot;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 b="1"/>
              <a:t>여행안내</a:t>
            </a:r>
            <a:r>
              <a:rPr lang="en-US" altLang="ko-KR" sz="2000" b="1"/>
              <a:t>/IT</a:t>
            </a:r>
            <a:r>
              <a:rPr lang="ko-KR" altLang="en-US" sz="2000" b="1"/>
              <a:t>컨설팅 전문인력 분석</a:t>
            </a:r>
            <a:endParaRPr lang="en-US" altLang="ko-KR" sz="2000" b="1"/>
          </a:p>
        </c:rich>
      </c:tx>
      <c:overlay val="0"/>
      <c:spPr>
        <a:solidFill>
          <a:schemeClr val="bg1"/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근무시간(일)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(제1작업!$D$5:$D$7,제1작업!$D$9,제1작업!$D$11:$D$12)</c:f>
              <c:strCache>
                <c:ptCount val="6"/>
                <c:pt idx="0">
                  <c:v>이우주</c:v>
                </c:pt>
                <c:pt idx="1">
                  <c:v>김나라</c:v>
                </c:pt>
                <c:pt idx="2">
                  <c:v>박진수</c:v>
                </c:pt>
                <c:pt idx="3">
                  <c:v>장영수</c:v>
                </c:pt>
                <c:pt idx="4">
                  <c:v>정미주</c:v>
                </c:pt>
                <c:pt idx="5">
                  <c:v>김호영</c:v>
                </c:pt>
              </c:strCache>
            </c:strRef>
          </c:cat>
          <c:val>
            <c:numRef>
              <c:f>(제1작업!$F$5:$F$7,제1작업!$F$9,제1작업!$F$11:$F$12)</c:f>
              <c:numCache>
                <c:formatCode>0"H"</c:formatCode>
                <c:ptCount val="6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B6-4968-AD37-4164A77D5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823744"/>
        <c:axId val="480824224"/>
      </c:barChart>
      <c:lineChart>
        <c:grouping val="standard"/>
        <c:varyColors val="0"/>
        <c:ser>
          <c:idx val="0"/>
          <c:order val="0"/>
          <c:tx>
            <c:v>시간당 급여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B6-4968-AD37-4164A77D5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(제1작업!$D$5:$D$7,제1작업!$D$9,제1작업!$D$11:$D$12)</c:f>
              <c:strCache>
                <c:ptCount val="6"/>
                <c:pt idx="0">
                  <c:v>이우주</c:v>
                </c:pt>
                <c:pt idx="1">
                  <c:v>김나라</c:v>
                </c:pt>
                <c:pt idx="2">
                  <c:v>박진수</c:v>
                </c:pt>
                <c:pt idx="3">
                  <c:v>장영수</c:v>
                </c:pt>
                <c:pt idx="4">
                  <c:v>정미주</c:v>
                </c:pt>
                <c:pt idx="5">
                  <c:v>김호영</c:v>
                </c:pt>
              </c:strCache>
            </c:strRef>
          </c:cat>
          <c:val>
            <c:numRef>
              <c:f>(제1작업!$E$5:$E$7,제1작업!$E$9,제1작업!$E$11:$E$12)</c:f>
              <c:numCache>
                <c:formatCode>_(* #,##0_);_(* \(#,##0\);_(* "-"_);_(@_)</c:formatCode>
                <c:ptCount val="6"/>
                <c:pt idx="0">
                  <c:v>55000</c:v>
                </c:pt>
                <c:pt idx="1">
                  <c:v>72000</c:v>
                </c:pt>
                <c:pt idx="2">
                  <c:v>80000</c:v>
                </c:pt>
                <c:pt idx="3">
                  <c:v>54000</c:v>
                </c:pt>
                <c:pt idx="4">
                  <c:v>63000</c:v>
                </c:pt>
                <c:pt idx="5">
                  <c:v>55000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B6-4968-AD37-4164A77D5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699760"/>
        <c:axId val="659701680"/>
      </c:lineChart>
      <c:catAx>
        <c:axId val="48082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480824224"/>
        <c:crosses val="autoZero"/>
        <c:auto val="1"/>
        <c:lblAlgn val="ctr"/>
        <c:lblOffset val="100"/>
        <c:noMultiLvlLbl val="0"/>
      </c:catAx>
      <c:valAx>
        <c:axId val="48082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shade val="15000"/>
                </a:schemeClr>
              </a:solidFill>
              <a:prstDash val="dash"/>
              <a:round/>
            </a:ln>
            <a:effectLst/>
          </c:spPr>
        </c:majorGridlines>
        <c:numFmt formatCode="0&quot;H&quot;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480823744"/>
        <c:crosses val="autoZero"/>
        <c:crossBetween val="between"/>
      </c:valAx>
      <c:valAx>
        <c:axId val="659701680"/>
        <c:scaling>
          <c:orientation val="minMax"/>
          <c:max val="100000"/>
        </c:scaling>
        <c:delete val="0"/>
        <c:axPos val="r"/>
        <c:numFmt formatCode="_(* #,##0_);_(* \(#,##0\);_(* &quot;-&quot;_);_(@_)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659699760"/>
        <c:crosses val="max"/>
        <c:crossBetween val="between"/>
        <c:majorUnit val="20000"/>
      </c:valAx>
      <c:catAx>
        <c:axId val="65969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9701680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F4F59CB-C286-44D1-9A77-87469BB8756E}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114300</xdr:rowOff>
    </xdr:from>
    <xdr:to>
      <xdr:col>6</xdr:col>
      <xdr:colOff>781050</xdr:colOff>
      <xdr:row>2</xdr:row>
      <xdr:rowOff>142875</xdr:rowOff>
    </xdr:to>
    <xdr:sp macro="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820E17F2-042C-A5C2-4001-665E457520C5}"/>
            </a:ext>
          </a:extLst>
        </xdr:cNvPr>
        <xdr:cNvSpPr/>
      </xdr:nvSpPr>
      <xdr:spPr>
        <a:xfrm>
          <a:off x="133350" y="114300"/>
          <a:ext cx="4200525" cy="714375"/>
        </a:xfrm>
        <a:prstGeom prst="roundRect">
          <a:avLst/>
        </a:prstGeom>
        <a:solidFill>
          <a:srgbClr val="FFFF00"/>
        </a:solidFill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전문인력 파견업무 관리현황</a:t>
          </a:r>
        </a:p>
      </xdr:txBody>
    </xdr:sp>
    <xdr:clientData/>
  </xdr:twoCellAnchor>
  <xdr:twoCellAnchor editAs="oneCell">
    <xdr:from>
      <xdr:col>7</xdr:col>
      <xdr:colOff>0</xdr:colOff>
      <xdr:row>0</xdr:row>
      <xdr:rowOff>161925</xdr:rowOff>
    </xdr:from>
    <xdr:to>
      <xdr:col>10</xdr:col>
      <xdr:colOff>10478</xdr:colOff>
      <xdr:row>2</xdr:row>
      <xdr:rowOff>123825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F034E09D-3C50-04E3-2CE6-7F328AC90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161925"/>
          <a:ext cx="262985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07445D-D3B9-5D38-1DBE-5AB2BE367B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0.19912</cdr:x>
      <cdr:y>0.1435</cdr:y>
    </cdr:from>
    <cdr:to>
      <cdr:x>0.34993</cdr:x>
      <cdr:y>0.23543</cdr:y>
    </cdr:to>
    <cdr:sp macro="" textlink="">
      <cdr:nvSpPr>
        <cdr:cNvPr id="2" name="말풍선: 모서리가 둥근 사각형 1">
          <a:extLst xmlns:a="http://schemas.openxmlformats.org/drawingml/2006/main">
            <a:ext uri="{FF2B5EF4-FFF2-40B4-BE49-F238E27FC236}">
              <a16:creationId xmlns:a16="http://schemas.microsoft.com/office/drawing/2014/main" id="{BF7BB306-B8BF-8AD7-947F-55B91B104B9D}"/>
            </a:ext>
          </a:extLst>
        </cdr:cNvPr>
        <cdr:cNvSpPr/>
      </cdr:nvSpPr>
      <cdr:spPr>
        <a:xfrm xmlns:a="http://schemas.openxmlformats.org/drawingml/2006/main">
          <a:off x="1850572" y="870857"/>
          <a:ext cx="1401535" cy="557893"/>
        </a:xfrm>
        <a:prstGeom xmlns:a="http://schemas.openxmlformats.org/drawingml/2006/main" prst="wedgeRoundRectCallout">
          <a:avLst>
            <a:gd name="adj1" fmla="val 64604"/>
            <a:gd name="adj2" fmla="val 33232"/>
            <a:gd name="adj3" fmla="val 16667"/>
          </a:avLst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시간당 최고 급여</a:t>
          </a:r>
          <a:endParaRPr lang="ko-KR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591.094393749998" createdVersion="8" refreshedVersion="8" minRefreshableVersion="3" recordCount="8" xr:uid="{E96A0DA7-0F24-4383-BACB-42A395D60AD3}">
  <cacheSource type="worksheet">
    <worksheetSource ref="B4:H12" sheet="제1작업"/>
  </cacheSource>
  <cacheFields count="8">
    <cacheField name="관리번호" numFmtId="0">
      <sharedItems/>
    </cacheField>
    <cacheField name="업무구분" numFmtId="0">
      <sharedItems count="3">
        <s v="여행안내"/>
        <s v="IT컨설팅"/>
        <s v="전기기술"/>
      </sharedItems>
    </cacheField>
    <cacheField name="이름" numFmtId="0">
      <sharedItems/>
    </cacheField>
    <cacheField name="급여_x000a_(시간당)" numFmtId="41">
      <sharedItems containsSemiMixedTypes="0" containsString="0" containsNumber="1" containsInteger="1" minValue="54000" maxValue="80000"/>
    </cacheField>
    <cacheField name="근무시간_x000a_(일)" numFmtId="176">
      <sharedItems containsSemiMixedTypes="0" containsString="0" containsNumber="1" containsInteger="1" minValue="4" maxValue="7"/>
    </cacheField>
    <cacheField name="계약일" numFmtId="14">
      <sharedItems containsSemiMixedTypes="0" containsNonDate="0" containsDate="1" containsString="0" minDate="2018-11-20T00:00:00" maxDate="2020-03-21T00:00:00" count="8">
        <d v="2019-07-20T00:00:00"/>
        <d v="2018-12-20T00:00:00"/>
        <d v="2020-03-20T00:00:00"/>
        <d v="2019-05-20T00:00:00"/>
        <d v="2019-09-20T00:00:00"/>
        <d v="2019-11-20T00:00:00"/>
        <d v="2018-11-20T00:00:00"/>
        <d v="2019-02-20T00:00:00"/>
      </sharedItems>
      <fieldGroup par="7"/>
    </cacheField>
    <cacheField name="근무지" numFmtId="0">
      <sharedItems/>
    </cacheField>
    <cacheField name="년(계약일)" numFmtId="0" databaseField="0">
      <fieldGroup base="5">
        <rangePr groupBy="years" startDate="2018-11-20T00:00:00" endDate="2020-03-21T00:00:00"/>
        <groupItems count="5">
          <s v="&lt;2018-11-20"/>
          <s v="2018년"/>
          <s v="2019년"/>
          <s v="2020년"/>
          <s v="&gt;2020-03-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s v="T01-2"/>
    <x v="0"/>
    <s v="이우주"/>
    <n v="55000"/>
    <n v="5"/>
    <x v="0"/>
    <s v="경주"/>
  </r>
  <r>
    <s v="C01-3"/>
    <x v="1"/>
    <s v="김나라"/>
    <n v="72000"/>
    <n v="6"/>
    <x v="1"/>
    <s v="서울"/>
  </r>
  <r>
    <s v="C02-2"/>
    <x v="1"/>
    <s v="박진수"/>
    <n v="80000"/>
    <n v="5"/>
    <x v="2"/>
    <s v="대전"/>
  </r>
  <r>
    <s v="E01-2"/>
    <x v="2"/>
    <s v="최주호"/>
    <n v="65000"/>
    <n v="5"/>
    <x v="3"/>
    <s v="서울"/>
  </r>
  <r>
    <s v="T02-3"/>
    <x v="0"/>
    <s v="장영수"/>
    <n v="54000"/>
    <n v="7"/>
    <x v="4"/>
    <s v="광주"/>
  </r>
  <r>
    <s v="E02-3"/>
    <x v="2"/>
    <s v="신미래"/>
    <n v="58000"/>
    <n v="6"/>
    <x v="5"/>
    <s v="천안"/>
  </r>
  <r>
    <s v="C03-2"/>
    <x v="1"/>
    <s v="정미주"/>
    <n v="63000"/>
    <n v="4"/>
    <x v="6"/>
    <s v="대전"/>
  </r>
  <r>
    <s v="T03-2"/>
    <x v="0"/>
    <s v="김호영"/>
    <n v="55000"/>
    <n v="5"/>
    <x v="7"/>
    <s v="서울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68A618-0081-46E4-9A66-99D24C44B03E}" name="피벗 테이블1" cacheId="0" applyNumberFormats="0" applyBorderFormats="0" applyFontFormats="0" applyPatternFormats="0" applyAlignmentFormats="0" applyWidthHeightFormats="1" dataCaption="값" missingCaption="***" updatedVersion="8" minRefreshableVersion="3" useAutoFormatting="1" colGrandTotals="0" itemPrintTitles="1" mergeItem="1" createdVersion="8" indent="0" outline="1" outlineData="1" multipleFieldFilters="0" rowHeaderCaption="계약일" colHeaderCaption="업무구분">
  <location ref="B2:H8" firstHeaderRow="1" firstDataRow="3" firstDataCol="1"/>
  <pivotFields count="8">
    <pivotField showAll="0"/>
    <pivotField axis="axisCol" showAll="0" sortType="descending">
      <items count="4">
        <item x="2"/>
        <item x="0"/>
        <item x="1"/>
        <item t="default"/>
      </items>
    </pivotField>
    <pivotField dataField="1" showAll="0"/>
    <pivotField dataField="1" numFmtId="41" showAll="0"/>
    <pivotField numFmtId="176" showAll="0"/>
    <pivotField numFmtId="14" showAll="0">
      <items count="9">
        <item x="6"/>
        <item x="1"/>
        <item x="7"/>
        <item x="3"/>
        <item x="0"/>
        <item x="4"/>
        <item x="5"/>
        <item x="2"/>
        <item t="default"/>
      </items>
    </pivotField>
    <pivotField showAll="0"/>
    <pivotField axis="axisRow" showAll="0">
      <items count="6">
        <item x="0"/>
        <item x="1"/>
        <item x="2"/>
        <item x="3"/>
        <item x="4"/>
        <item t="default"/>
      </items>
    </pivotField>
  </pivotFields>
  <rowFields count="1">
    <field x="7"/>
  </rowFields>
  <rowItems count="4">
    <i>
      <x v="1"/>
    </i>
    <i>
      <x v="2"/>
    </i>
    <i>
      <x v="3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개수 : 이름" fld="2" subtotal="count" baseField="0" baseItem="0"/>
    <dataField name="평균 : 급여(시간당)" fld="3" subtotal="average" baseField="0" baseItem="0"/>
  </dataFields>
  <formats count="37">
    <format dxfId="45">
      <pivotArea type="all" dataOnly="0" outline="0" fieldPosition="0"/>
    </format>
    <format dxfId="44">
      <pivotArea outline="0" collapsedLevelsAreSubtotals="1" fieldPosition="0"/>
    </format>
    <format dxfId="43">
      <pivotArea type="origin" dataOnly="0" labelOnly="1" outline="0" fieldPosition="0"/>
    </format>
    <format dxfId="42">
      <pivotArea field="1" type="button" dataOnly="0" labelOnly="1" outline="0" axis="axisCol" fieldPosition="0"/>
    </format>
    <format dxfId="41">
      <pivotArea field="-2" type="button" dataOnly="0" labelOnly="1" outline="0" axis="axisCol" fieldPosition="1"/>
    </format>
    <format dxfId="40">
      <pivotArea type="topRight" dataOnly="0" labelOnly="1" outline="0" fieldPosition="0"/>
    </format>
    <format dxfId="39">
      <pivotArea field="7" type="button" dataOnly="0" labelOnly="1" outline="0" axis="axisRow" fieldPosition="0"/>
    </format>
    <format dxfId="38">
      <pivotArea dataOnly="0" labelOnly="1" fieldPosition="0">
        <references count="1">
          <reference field="7" count="3">
            <x v="1"/>
            <x v="2"/>
            <x v="3"/>
          </reference>
        </references>
      </pivotArea>
    </format>
    <format dxfId="37">
      <pivotArea dataOnly="0" labelOnly="1" grandRow="1" outline="0" fieldPosition="0"/>
    </format>
    <format dxfId="36">
      <pivotArea dataOnly="0" labelOnly="1" fieldPosition="0">
        <references count="1">
          <reference field="1" count="0"/>
        </references>
      </pivotArea>
    </format>
    <format dxfId="35">
      <pivotArea field="1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4">
      <pivotArea field="1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3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2"/>
          </reference>
        </references>
      </pivotArea>
    </format>
    <format dxfId="32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31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1" type="button" dataOnly="0" labelOnly="1" outline="0" axis="axisCol" fieldPosition="0"/>
    </format>
    <format dxfId="26">
      <pivotArea field="-2" type="button" dataOnly="0" labelOnly="1" outline="0" axis="axisCol" fieldPosition="1"/>
    </format>
    <format dxfId="25">
      <pivotArea type="topRight" dataOnly="0" labelOnly="1" outline="0" fieldPosition="0"/>
    </format>
    <format dxfId="24">
      <pivotArea field="7" type="button" dataOnly="0" labelOnly="1" outline="0" axis="axisRow" fieldPosition="0"/>
    </format>
    <format dxfId="23">
      <pivotArea dataOnly="0" labelOnly="1" fieldPosition="0">
        <references count="1">
          <reference field="7" count="3">
            <x v="1"/>
            <x v="2"/>
            <x v="3"/>
          </reference>
        </references>
      </pivotArea>
    </format>
    <format dxfId="22">
      <pivotArea dataOnly="0" labelOnly="1" grandRow="1" outline="0" fieldPosition="0"/>
    </format>
    <format dxfId="21">
      <pivotArea dataOnly="0" labelOnly="1" fieldPosition="0">
        <references count="1">
          <reference field="1" count="0"/>
        </references>
      </pivotArea>
    </format>
    <format dxfId="20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19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18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2"/>
          </reference>
        </references>
      </pivotArea>
    </format>
    <format dxfId="17">
      <pivotArea type="origin" dataOnly="0" labelOnly="1" outline="0" fieldPosition="0"/>
    </format>
    <format dxfId="15">
      <pivotArea field="1" type="button" dataOnly="0" labelOnly="1" outline="0" axis="axisCol" fieldPosition="0"/>
    </format>
    <format dxfId="13">
      <pivotArea field="-2" type="button" dataOnly="0" labelOnly="1" outline="0" axis="axisCol" fieldPosition="1"/>
    </format>
    <format dxfId="11">
      <pivotArea type="topRight" dataOnly="0" labelOnly="1" outline="0" fieldPosition="0"/>
    </format>
    <format dxfId="9">
      <pivotArea field="7" type="button" dataOnly="0" labelOnly="1" outline="0" axis="axisRow" fieldPosition="0"/>
    </format>
    <format dxfId="7">
      <pivotArea dataOnly="0" labelOnly="1" fieldPosition="0">
        <references count="1">
          <reference field="1" count="0"/>
        </references>
      </pivotArea>
    </format>
    <format dxfId="5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3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1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FAF94C-D0A1-428E-A12B-DB66F3FEED69}" name="표1" displayName="표1" ref="B18:H22" totalsRowShown="0" headerRowDxfId="56" headerRowBorderDxfId="55" tableBorderDxfId="54" totalsRowBorderDxfId="53">
  <autoFilter ref="B18:H22" xr:uid="{A3FAF94C-D0A1-428E-A12B-DB66F3FEED69}"/>
  <tableColumns count="7">
    <tableColumn id="1" xr3:uid="{70888F72-1BEC-46EC-AC5F-7FFE90A0E77B}" name="관리번호" dataDxfId="52"/>
    <tableColumn id="2" xr3:uid="{BE27EB64-12DC-4F3E-B268-DABB3E8947AA}" name="업무구분" dataDxfId="51"/>
    <tableColumn id="3" xr3:uid="{32A03E1A-02BE-4503-B147-22E410ECEC0B}" name="이름" dataDxfId="50"/>
    <tableColumn id="4" xr3:uid="{F8C20F81-1932-4EB9-8618-084B51B30229}" name="급여_x000a_(시간당)" dataDxfId="49" dataCellStyle="쉼표 [0]"/>
    <tableColumn id="5" xr3:uid="{E329E027-3E99-432B-B107-A1C47BEAB8EF}" name="근무시간_x000a_(일)" dataDxfId="48"/>
    <tableColumn id="6" xr3:uid="{AE692507-E266-467D-8746-50C6C9A5C620}" name="계약일" dataDxfId="47"/>
    <tableColumn id="7" xr3:uid="{F08E4D7F-CD61-49C2-924C-343B7BDB9714}" name="근무지" dataDxfId="46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96974-59F4-4C08-8E7E-2791304CEC3F}">
  <dimension ref="B1:J16"/>
  <sheetViews>
    <sheetView tabSelected="1" workbookViewId="0">
      <selection activeCell="J13" sqref="J13"/>
    </sheetView>
  </sheetViews>
  <sheetFormatPr defaultRowHeight="13.5" x14ac:dyDescent="0.3"/>
  <cols>
    <col min="1" max="1" width="1.625" style="1" customWidth="1"/>
    <col min="2" max="6" width="9" style="1"/>
    <col min="7" max="7" width="11.625" style="1" bestFit="1" customWidth="1"/>
    <col min="8" max="8" width="9" style="1"/>
    <col min="9" max="9" width="11.625" style="1" bestFit="1" customWidth="1"/>
    <col min="10" max="10" width="13.75" style="1" bestFit="1" customWidth="1"/>
    <col min="11" max="16384" width="9" style="1"/>
  </cols>
  <sheetData>
    <row r="1" spans="2:10" ht="26.25" customHeight="1" x14ac:dyDescent="0.3"/>
    <row r="2" spans="2:10" ht="26.25" customHeight="1" x14ac:dyDescent="0.3"/>
    <row r="3" spans="2:10" ht="26.25" customHeight="1" thickBot="1" x14ac:dyDescent="0.35"/>
    <row r="4" spans="2:10" ht="31.5" customHeight="1" thickBot="1" x14ac:dyDescent="0.35">
      <c r="B4" s="12" t="s">
        <v>0</v>
      </c>
      <c r="C4" s="13" t="s">
        <v>2</v>
      </c>
      <c r="D4" s="13" t="s">
        <v>3</v>
      </c>
      <c r="E4" s="14" t="s">
        <v>4</v>
      </c>
      <c r="F4" s="14" t="s">
        <v>5</v>
      </c>
      <c r="G4" s="13" t="s">
        <v>7</v>
      </c>
      <c r="H4" s="13" t="s">
        <v>8</v>
      </c>
      <c r="I4" s="13" t="s">
        <v>9</v>
      </c>
      <c r="J4" s="15" t="s">
        <v>10</v>
      </c>
    </row>
    <row r="5" spans="2:10" ht="16.5" customHeight="1" x14ac:dyDescent="0.3">
      <c r="B5" s="8" t="s">
        <v>11</v>
      </c>
      <c r="C5" s="9" t="s">
        <v>20</v>
      </c>
      <c r="D5" s="9" t="s">
        <v>25</v>
      </c>
      <c r="E5" s="20">
        <v>55000</v>
      </c>
      <c r="F5" s="17">
        <v>5</v>
      </c>
      <c r="G5" s="10">
        <v>43666</v>
      </c>
      <c r="H5" s="9" t="s">
        <v>33</v>
      </c>
      <c r="I5" s="10">
        <f>G5+RIGHT(B5,1)*30*12</f>
        <v>44386</v>
      </c>
      <c r="J5" s="23">
        <f>E5*F5*20*IF(H5="서울",1,1.1)</f>
        <v>6050000.0000000009</v>
      </c>
    </row>
    <row r="6" spans="2:10" ht="16.5" customHeight="1" x14ac:dyDescent="0.3">
      <c r="B6" s="4" t="s">
        <v>12</v>
      </c>
      <c r="C6" s="2" t="s">
        <v>22</v>
      </c>
      <c r="D6" s="2" t="s">
        <v>26</v>
      </c>
      <c r="E6" s="21">
        <v>72000</v>
      </c>
      <c r="F6" s="18">
        <v>6</v>
      </c>
      <c r="G6" s="3">
        <v>43454</v>
      </c>
      <c r="H6" s="2" t="s">
        <v>34</v>
      </c>
      <c r="I6" s="10">
        <f t="shared" ref="I6:I12" si="0">G6+RIGHT(B6,1)*30*12</f>
        <v>44534</v>
      </c>
      <c r="J6" s="23">
        <f t="shared" ref="J6:J12" si="1">E6*F6*20*IF(H6="서울",1,1.1)</f>
        <v>8640000</v>
      </c>
    </row>
    <row r="7" spans="2:10" ht="16.5" customHeight="1" x14ac:dyDescent="0.3">
      <c r="B7" s="4" t="s">
        <v>13</v>
      </c>
      <c r="C7" s="2" t="s">
        <v>21</v>
      </c>
      <c r="D7" s="2" t="s">
        <v>27</v>
      </c>
      <c r="E7" s="21">
        <v>80000</v>
      </c>
      <c r="F7" s="18">
        <v>5</v>
      </c>
      <c r="G7" s="3">
        <v>43910</v>
      </c>
      <c r="H7" s="2" t="s">
        <v>35</v>
      </c>
      <c r="I7" s="10">
        <f t="shared" si="0"/>
        <v>44630</v>
      </c>
      <c r="J7" s="23">
        <f t="shared" si="1"/>
        <v>8800000</v>
      </c>
    </row>
    <row r="8" spans="2:10" ht="16.5" customHeight="1" x14ac:dyDescent="0.3">
      <c r="B8" s="4" t="s">
        <v>14</v>
      </c>
      <c r="C8" s="2" t="s">
        <v>24</v>
      </c>
      <c r="D8" s="2" t="s">
        <v>28</v>
      </c>
      <c r="E8" s="21">
        <v>65000</v>
      </c>
      <c r="F8" s="18">
        <v>5</v>
      </c>
      <c r="G8" s="3">
        <v>43605</v>
      </c>
      <c r="H8" s="2" t="s">
        <v>34</v>
      </c>
      <c r="I8" s="10">
        <f t="shared" si="0"/>
        <v>44325</v>
      </c>
      <c r="J8" s="23">
        <f t="shared" si="1"/>
        <v>6500000</v>
      </c>
    </row>
    <row r="9" spans="2:10" ht="16.5" customHeight="1" x14ac:dyDescent="0.3">
      <c r="B9" s="4" t="s">
        <v>15</v>
      </c>
      <c r="C9" s="2" t="s">
        <v>19</v>
      </c>
      <c r="D9" s="2" t="s">
        <v>29</v>
      </c>
      <c r="E9" s="21">
        <v>54000</v>
      </c>
      <c r="F9" s="18">
        <v>7</v>
      </c>
      <c r="G9" s="3">
        <v>43728</v>
      </c>
      <c r="H9" s="2" t="s">
        <v>37</v>
      </c>
      <c r="I9" s="10">
        <f t="shared" si="0"/>
        <v>44808</v>
      </c>
      <c r="J9" s="23">
        <f t="shared" si="1"/>
        <v>8316000.0000000009</v>
      </c>
    </row>
    <row r="10" spans="2:10" ht="16.5" customHeight="1" x14ac:dyDescent="0.3">
      <c r="B10" s="4" t="s">
        <v>16</v>
      </c>
      <c r="C10" s="2" t="s">
        <v>23</v>
      </c>
      <c r="D10" s="2" t="s">
        <v>30</v>
      </c>
      <c r="E10" s="21">
        <v>58000</v>
      </c>
      <c r="F10" s="18">
        <v>6</v>
      </c>
      <c r="G10" s="3">
        <v>43789</v>
      </c>
      <c r="H10" s="2" t="s">
        <v>36</v>
      </c>
      <c r="I10" s="10">
        <f t="shared" si="0"/>
        <v>44869</v>
      </c>
      <c r="J10" s="23">
        <f t="shared" si="1"/>
        <v>7656000.0000000009</v>
      </c>
    </row>
    <row r="11" spans="2:10" ht="16.5" customHeight="1" x14ac:dyDescent="0.3">
      <c r="B11" s="4" t="s">
        <v>17</v>
      </c>
      <c r="C11" s="2" t="s">
        <v>21</v>
      </c>
      <c r="D11" s="2" t="s">
        <v>31</v>
      </c>
      <c r="E11" s="21">
        <v>63000</v>
      </c>
      <c r="F11" s="18">
        <v>4</v>
      </c>
      <c r="G11" s="3">
        <v>43424</v>
      </c>
      <c r="H11" s="2" t="s">
        <v>35</v>
      </c>
      <c r="I11" s="10">
        <f t="shared" si="0"/>
        <v>44144</v>
      </c>
      <c r="J11" s="23">
        <f t="shared" si="1"/>
        <v>5544000</v>
      </c>
    </row>
    <row r="12" spans="2:10" ht="16.5" customHeight="1" thickBot="1" x14ac:dyDescent="0.35">
      <c r="B12" s="5" t="s">
        <v>18</v>
      </c>
      <c r="C12" s="6" t="s">
        <v>19</v>
      </c>
      <c r="D12" s="6" t="s">
        <v>32</v>
      </c>
      <c r="E12" s="22">
        <v>55000</v>
      </c>
      <c r="F12" s="19">
        <v>5</v>
      </c>
      <c r="G12" s="11">
        <v>43516</v>
      </c>
      <c r="H12" s="6" t="s">
        <v>34</v>
      </c>
      <c r="I12" s="49">
        <f t="shared" si="0"/>
        <v>44236</v>
      </c>
      <c r="J12" s="50">
        <f t="shared" si="1"/>
        <v>5500000</v>
      </c>
    </row>
    <row r="13" spans="2:10" ht="16.5" customHeight="1" x14ac:dyDescent="0.3">
      <c r="B13" s="41" t="s">
        <v>39</v>
      </c>
      <c r="C13" s="42"/>
      <c r="D13" s="42"/>
      <c r="E13" s="20">
        <f>ROUND(DAVERAGE(B4:J12,E4,C4:C5),-2)</f>
        <v>54700</v>
      </c>
      <c r="F13" s="48"/>
      <c r="G13" s="42" t="s">
        <v>40</v>
      </c>
      <c r="H13" s="42"/>
      <c r="I13" s="42"/>
      <c r="J13" s="25">
        <f>LARGE(E5:E12,2)</f>
        <v>72000</v>
      </c>
    </row>
    <row r="14" spans="2:10" ht="16.5" customHeight="1" thickBot="1" x14ac:dyDescent="0.35">
      <c r="B14" s="43" t="s">
        <v>38</v>
      </c>
      <c r="C14" s="44"/>
      <c r="D14" s="44"/>
      <c r="E14" s="24">
        <f>SUMIF(근무지,H6,F5:F12)/COUNTIF(근무지,H6)</f>
        <v>5.333333333333333</v>
      </c>
      <c r="F14" s="45"/>
      <c r="G14" s="16" t="s">
        <v>3</v>
      </c>
      <c r="H14" s="6" t="s">
        <v>25</v>
      </c>
      <c r="I14" s="16" t="s">
        <v>8</v>
      </c>
      <c r="J14" s="7" t="str">
        <f>VLOOKUP(H14,D5:H12,5,)</f>
        <v>경주</v>
      </c>
    </row>
    <row r="15" spans="2:10" ht="17.25" customHeight="1" x14ac:dyDescent="0.3"/>
    <row r="16" spans="2:10" ht="27" customHeight="1" x14ac:dyDescent="0.3"/>
  </sheetData>
  <mergeCells count="4">
    <mergeCell ref="B13:D13"/>
    <mergeCell ref="B14:D14"/>
    <mergeCell ref="F13:F14"/>
    <mergeCell ref="G13:I13"/>
  </mergeCells>
  <phoneticPr fontId="2" type="noConversion"/>
  <conditionalFormatting sqref="D6">
    <cfRule type="dataBar" priority="2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{CD7E456D-8148-4A74-BA41-F6692DC436E3}</x14:id>
        </ext>
      </extLst>
    </cfRule>
  </conditionalFormatting>
  <conditionalFormatting sqref="E5:E1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{4D0EAA7F-81A9-4FDE-8C4E-FDCD3A1A5208}</x14:id>
        </ext>
      </extLst>
    </cfRule>
  </conditionalFormatting>
  <dataValidations count="1">
    <dataValidation type="list" allowBlank="1" showInputMessage="1" showErrorMessage="1" sqref="H14" xr:uid="{0697BDBA-D59C-4D10-91B2-9841951DBA94}">
      <formula1>$D$5:$D$12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7E456D-8148-4A74-BA41-F6692DC436E3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D6</xm:sqref>
        </x14:conditionalFormatting>
        <x14:conditionalFormatting xmlns:xm="http://schemas.microsoft.com/office/excel/2006/main">
          <x14:cfRule type="dataBar" id="{4D0EAA7F-81A9-4FDE-8C4E-FDCD3A1A5208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E5:E12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0D36-8721-49E0-B987-5BE856330142}">
  <dimension ref="B1:H22"/>
  <sheetViews>
    <sheetView topLeftCell="A7" workbookViewId="0">
      <selection activeCell="H19" sqref="H19"/>
    </sheetView>
  </sheetViews>
  <sheetFormatPr defaultRowHeight="16.5" x14ac:dyDescent="0.3"/>
  <cols>
    <col min="1" max="1" width="1.625" customWidth="1"/>
    <col min="2" max="3" width="10.25" customWidth="1"/>
    <col min="7" max="7" width="11.625" bestFit="1" customWidth="1"/>
  </cols>
  <sheetData>
    <row r="1" spans="2:8" ht="17.25" thickBot="1" x14ac:dyDescent="0.35"/>
    <row r="2" spans="2:8" ht="27.75" thickBot="1" x14ac:dyDescent="0.35">
      <c r="B2" s="12" t="s">
        <v>0</v>
      </c>
      <c r="C2" s="13" t="s">
        <v>2</v>
      </c>
      <c r="D2" s="13" t="s">
        <v>3</v>
      </c>
      <c r="E2" s="14" t="s">
        <v>4</v>
      </c>
      <c r="F2" s="14" t="s">
        <v>5</v>
      </c>
      <c r="G2" s="13" t="s">
        <v>7</v>
      </c>
      <c r="H2" s="13" t="s">
        <v>8</v>
      </c>
    </row>
    <row r="3" spans="2:8" x14ac:dyDescent="0.3">
      <c r="B3" s="8" t="s">
        <v>11</v>
      </c>
      <c r="C3" s="9" t="s">
        <v>20</v>
      </c>
      <c r="D3" s="9" t="s">
        <v>25</v>
      </c>
      <c r="E3" s="20">
        <v>55000</v>
      </c>
      <c r="F3" s="17">
        <v>5</v>
      </c>
      <c r="G3" s="10">
        <v>43666</v>
      </c>
      <c r="H3" s="9" t="s">
        <v>33</v>
      </c>
    </row>
    <row r="4" spans="2:8" x14ac:dyDescent="0.3">
      <c r="B4" s="4" t="s">
        <v>12</v>
      </c>
      <c r="C4" s="2" t="s">
        <v>22</v>
      </c>
      <c r="D4" s="2" t="s">
        <v>26</v>
      </c>
      <c r="E4" s="21">
        <v>72000</v>
      </c>
      <c r="F4" s="18">
        <v>6</v>
      </c>
      <c r="G4" s="3">
        <v>43454</v>
      </c>
      <c r="H4" s="2" t="s">
        <v>34</v>
      </c>
    </row>
    <row r="5" spans="2:8" x14ac:dyDescent="0.3">
      <c r="B5" s="4" t="s">
        <v>13</v>
      </c>
      <c r="C5" s="2" t="s">
        <v>21</v>
      </c>
      <c r="D5" s="2" t="s">
        <v>27</v>
      </c>
      <c r="E5" s="21">
        <v>80000</v>
      </c>
      <c r="F5" s="18">
        <v>5</v>
      </c>
      <c r="G5" s="3">
        <v>43910</v>
      </c>
      <c r="H5" s="2" t="s">
        <v>35</v>
      </c>
    </row>
    <row r="6" spans="2:8" x14ac:dyDescent="0.3">
      <c r="B6" s="4" t="s">
        <v>14</v>
      </c>
      <c r="C6" s="2" t="s">
        <v>24</v>
      </c>
      <c r="D6" s="2" t="s">
        <v>28</v>
      </c>
      <c r="E6" s="21">
        <v>65000</v>
      </c>
      <c r="F6" s="18">
        <v>5</v>
      </c>
      <c r="G6" s="3">
        <v>43605</v>
      </c>
      <c r="H6" s="2" t="s">
        <v>34</v>
      </c>
    </row>
    <row r="7" spans="2:8" x14ac:dyDescent="0.3">
      <c r="B7" s="4" t="s">
        <v>15</v>
      </c>
      <c r="C7" s="2" t="s">
        <v>19</v>
      </c>
      <c r="D7" s="2" t="s">
        <v>29</v>
      </c>
      <c r="E7" s="21">
        <v>54000</v>
      </c>
      <c r="F7" s="18">
        <v>7</v>
      </c>
      <c r="G7" s="3">
        <v>43728</v>
      </c>
      <c r="H7" s="2" t="s">
        <v>37</v>
      </c>
    </row>
    <row r="8" spans="2:8" x14ac:dyDescent="0.3">
      <c r="B8" s="4" t="s">
        <v>16</v>
      </c>
      <c r="C8" s="2" t="s">
        <v>23</v>
      </c>
      <c r="D8" s="2" t="s">
        <v>30</v>
      </c>
      <c r="E8" s="21">
        <v>58000</v>
      </c>
      <c r="F8" s="18">
        <v>6</v>
      </c>
      <c r="G8" s="3">
        <v>43789</v>
      </c>
      <c r="H8" s="2" t="s">
        <v>36</v>
      </c>
    </row>
    <row r="9" spans="2:8" x14ac:dyDescent="0.3">
      <c r="B9" s="4" t="s">
        <v>17</v>
      </c>
      <c r="C9" s="2" t="s">
        <v>21</v>
      </c>
      <c r="D9" s="2" t="s">
        <v>31</v>
      </c>
      <c r="E9" s="21">
        <v>63000</v>
      </c>
      <c r="F9" s="18">
        <v>4</v>
      </c>
      <c r="G9" s="3">
        <v>43424</v>
      </c>
      <c r="H9" s="2" t="s">
        <v>35</v>
      </c>
    </row>
    <row r="10" spans="2:8" ht="17.25" thickBot="1" x14ac:dyDescent="0.35">
      <c r="B10" s="5" t="s">
        <v>18</v>
      </c>
      <c r="C10" s="6" t="s">
        <v>19</v>
      </c>
      <c r="D10" s="6" t="s">
        <v>32</v>
      </c>
      <c r="E10" s="22">
        <v>55000</v>
      </c>
      <c r="F10" s="19">
        <v>5</v>
      </c>
      <c r="G10" s="11">
        <v>43516</v>
      </c>
      <c r="H10" s="6" t="s">
        <v>34</v>
      </c>
    </row>
    <row r="12" spans="2:8" ht="17.25" thickBot="1" x14ac:dyDescent="0.35"/>
    <row r="13" spans="2:8" ht="17.25" thickBot="1" x14ac:dyDescent="0.35">
      <c r="B13" s="13" t="s">
        <v>8</v>
      </c>
      <c r="C13" s="13" t="s">
        <v>7</v>
      </c>
    </row>
    <row r="14" spans="2:8" ht="17.25" thickBot="1" x14ac:dyDescent="0.35">
      <c r="B14" s="6" t="s">
        <v>34</v>
      </c>
    </row>
    <row r="15" spans="2:8" x14ac:dyDescent="0.3">
      <c r="C15" t="s">
        <v>41</v>
      </c>
    </row>
    <row r="18" spans="2:8" ht="27.75" thickBot="1" x14ac:dyDescent="0.35">
      <c r="B18" s="34" t="s">
        <v>0</v>
      </c>
      <c r="C18" s="35" t="s">
        <v>2</v>
      </c>
      <c r="D18" s="35" t="s">
        <v>3</v>
      </c>
      <c r="E18" s="36" t="s">
        <v>4</v>
      </c>
      <c r="F18" s="36" t="s">
        <v>5</v>
      </c>
      <c r="G18" s="35" t="s">
        <v>7</v>
      </c>
      <c r="H18" s="37" t="s">
        <v>8</v>
      </c>
    </row>
    <row r="19" spans="2:8" x14ac:dyDescent="0.3">
      <c r="B19" s="26" t="s">
        <v>12</v>
      </c>
      <c r="C19" s="2" t="s">
        <v>22</v>
      </c>
      <c r="D19" s="2" t="s">
        <v>26</v>
      </c>
      <c r="E19" s="21">
        <v>72000</v>
      </c>
      <c r="F19" s="18">
        <v>6</v>
      </c>
      <c r="G19" s="3">
        <v>43454</v>
      </c>
      <c r="H19" s="27" t="s">
        <v>34</v>
      </c>
    </row>
    <row r="20" spans="2:8" x14ac:dyDescent="0.3">
      <c r="B20" s="26" t="s">
        <v>13</v>
      </c>
      <c r="C20" s="2" t="s">
        <v>21</v>
      </c>
      <c r="D20" s="2" t="s">
        <v>27</v>
      </c>
      <c r="E20" s="21">
        <v>80000</v>
      </c>
      <c r="F20" s="18">
        <v>5</v>
      </c>
      <c r="G20" s="3">
        <v>43910</v>
      </c>
      <c r="H20" s="27" t="s">
        <v>35</v>
      </c>
    </row>
    <row r="21" spans="2:8" x14ac:dyDescent="0.3">
      <c r="B21" s="26" t="s">
        <v>14</v>
      </c>
      <c r="C21" s="2" t="s">
        <v>24</v>
      </c>
      <c r="D21" s="2" t="s">
        <v>28</v>
      </c>
      <c r="E21" s="21">
        <v>65000</v>
      </c>
      <c r="F21" s="18">
        <v>5</v>
      </c>
      <c r="G21" s="3">
        <v>43605</v>
      </c>
      <c r="H21" s="27" t="s">
        <v>34</v>
      </c>
    </row>
    <row r="22" spans="2:8" x14ac:dyDescent="0.3">
      <c r="B22" s="28" t="s">
        <v>18</v>
      </c>
      <c r="C22" s="29" t="s">
        <v>19</v>
      </c>
      <c r="D22" s="29" t="s">
        <v>32</v>
      </c>
      <c r="E22" s="30">
        <v>55000</v>
      </c>
      <c r="F22" s="31">
        <v>5</v>
      </c>
      <c r="G22" s="32">
        <v>43516</v>
      </c>
      <c r="H22" s="33" t="s">
        <v>34</v>
      </c>
    </row>
  </sheetData>
  <phoneticPr fontId="2" type="noConversion"/>
  <conditionalFormatting sqref="D4">
    <cfRule type="dataBar" priority="2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{D8F54FEE-C08F-47B8-9382-A2748C6BEEBC}</x14:id>
        </ext>
      </extLst>
    </cfRule>
  </conditionalFormatting>
  <conditionalFormatting sqref="E3:E10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{2565711E-E4BB-4E99-9221-99E8D52F8D41}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F54FEE-C08F-47B8-9382-A2748C6BEEBC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D4</xm:sqref>
        </x14:conditionalFormatting>
        <x14:conditionalFormatting xmlns:xm="http://schemas.microsoft.com/office/excel/2006/main">
          <x14:cfRule type="dataBar" id="{2565711E-E4BB-4E99-9221-99E8D52F8D41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E3:E10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4439-E234-4C9C-9040-95C12B6752C0}">
  <dimension ref="B2:H8"/>
  <sheetViews>
    <sheetView workbookViewId="0">
      <selection activeCell="F12" sqref="F12"/>
    </sheetView>
  </sheetViews>
  <sheetFormatPr defaultRowHeight="16.5" x14ac:dyDescent="0.3"/>
  <cols>
    <col min="1" max="1" width="1.625" customWidth="1"/>
    <col min="2" max="2" width="11.375" bestFit="1" customWidth="1"/>
    <col min="3" max="3" width="13.25" bestFit="1" customWidth="1"/>
    <col min="4" max="4" width="18.75" bestFit="1" customWidth="1"/>
    <col min="5" max="5" width="11.125" bestFit="1" customWidth="1"/>
    <col min="6" max="6" width="18.75" bestFit="1" customWidth="1"/>
    <col min="7" max="7" width="11.125" bestFit="1" customWidth="1"/>
    <col min="8" max="8" width="18.75" bestFit="1" customWidth="1"/>
    <col min="9" max="9" width="15.875" bestFit="1" customWidth="1"/>
    <col min="10" max="10" width="23.5" bestFit="1" customWidth="1"/>
  </cols>
  <sheetData>
    <row r="2" spans="2:8" x14ac:dyDescent="0.3">
      <c r="B2" s="38"/>
      <c r="C2" s="39" t="s">
        <v>1</v>
      </c>
      <c r="D2" s="38"/>
      <c r="E2" s="38"/>
      <c r="F2" s="38"/>
      <c r="G2" s="38"/>
      <c r="H2" s="38"/>
    </row>
    <row r="3" spans="2:8" x14ac:dyDescent="0.3">
      <c r="B3" s="38"/>
      <c r="C3" s="46" t="s">
        <v>23</v>
      </c>
      <c r="D3" s="47"/>
      <c r="E3" s="46" t="s">
        <v>19</v>
      </c>
      <c r="F3" s="47"/>
      <c r="G3" s="46" t="s">
        <v>21</v>
      </c>
      <c r="H3" s="47"/>
    </row>
    <row r="4" spans="2:8" x14ac:dyDescent="0.3">
      <c r="B4" s="39" t="s">
        <v>6</v>
      </c>
      <c r="C4" s="40" t="s">
        <v>46</v>
      </c>
      <c r="D4" s="40" t="s">
        <v>48</v>
      </c>
      <c r="E4" s="40" t="s">
        <v>46</v>
      </c>
      <c r="F4" s="40" t="s">
        <v>48</v>
      </c>
      <c r="G4" s="40" t="s">
        <v>46</v>
      </c>
      <c r="H4" s="40" t="s">
        <v>48</v>
      </c>
    </row>
    <row r="5" spans="2:8" x14ac:dyDescent="0.3">
      <c r="B5" s="38" t="s">
        <v>43</v>
      </c>
      <c r="C5" s="38" t="s">
        <v>47</v>
      </c>
      <c r="D5" s="38" t="s">
        <v>47</v>
      </c>
      <c r="E5" s="38" t="s">
        <v>47</v>
      </c>
      <c r="F5" s="38" t="s">
        <v>47</v>
      </c>
      <c r="G5" s="38">
        <v>2</v>
      </c>
      <c r="H5" s="38">
        <v>67500</v>
      </c>
    </row>
    <row r="6" spans="2:8" x14ac:dyDescent="0.3">
      <c r="B6" s="38" t="s">
        <v>44</v>
      </c>
      <c r="C6" s="38">
        <v>2</v>
      </c>
      <c r="D6" s="38">
        <v>61500</v>
      </c>
      <c r="E6" s="38">
        <v>3</v>
      </c>
      <c r="F6" s="38">
        <v>54666.666666666664</v>
      </c>
      <c r="G6" s="38" t="s">
        <v>47</v>
      </c>
      <c r="H6" s="38" t="s">
        <v>47</v>
      </c>
    </row>
    <row r="7" spans="2:8" x14ac:dyDescent="0.3">
      <c r="B7" s="38" t="s">
        <v>45</v>
      </c>
      <c r="C7" s="38" t="s">
        <v>47</v>
      </c>
      <c r="D7" s="38" t="s">
        <v>47</v>
      </c>
      <c r="E7" s="38" t="s">
        <v>47</v>
      </c>
      <c r="F7" s="38" t="s">
        <v>47</v>
      </c>
      <c r="G7" s="38">
        <v>1</v>
      </c>
      <c r="H7" s="38">
        <v>80000</v>
      </c>
    </row>
    <row r="8" spans="2:8" x14ac:dyDescent="0.3">
      <c r="B8" s="38" t="s">
        <v>42</v>
      </c>
      <c r="C8" s="38">
        <v>2</v>
      </c>
      <c r="D8" s="38">
        <v>61500</v>
      </c>
      <c r="E8" s="38">
        <v>3</v>
      </c>
      <c r="F8" s="38">
        <v>54666.666666666664</v>
      </c>
      <c r="G8" s="38">
        <v>3</v>
      </c>
      <c r="H8" s="38">
        <v>71666.666666666672</v>
      </c>
    </row>
  </sheetData>
  <mergeCells count="3">
    <mergeCell ref="C3:D3"/>
    <mergeCell ref="E3:F3"/>
    <mergeCell ref="G3:H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근무지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김보경</dc:creator>
  <cp:lastModifiedBy>김보경</cp:lastModifiedBy>
  <dcterms:created xsi:type="dcterms:W3CDTF">2024-10-25T16:55:34Z</dcterms:created>
  <dcterms:modified xsi:type="dcterms:W3CDTF">2024-10-25T17:31:06Z</dcterms:modified>
</cp:coreProperties>
</file>