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968425f003ba442/문서/ITQ/"/>
    </mc:Choice>
  </mc:AlternateContent>
  <xr:revisionPtr revIDLastSave="24" documentId="8_{C12A7893-DF9C-46DA-9F9F-40CCC9E525C4}" xr6:coauthVersionLast="47" xr6:coauthVersionMax="47" xr10:uidLastSave="{4D179059-3F45-4F49-9271-B8A15DB9747C}"/>
  <bookViews>
    <workbookView xWindow="-120" yWindow="-120" windowWidth="29040" windowHeight="15720" activeTab="3" xr2:uid="{2154302F-EAA9-4557-A537-154AF0A4EE92}"/>
  </bookViews>
  <sheets>
    <sheet name="제1작업" sheetId="1" r:id="rId1"/>
    <sheet name="제2작업" sheetId="2" r:id="rId2"/>
    <sheet name="제3작업" sheetId="3" r:id="rId3"/>
    <sheet name="제4작업" sheetId="4" r:id="rId4"/>
  </sheets>
  <definedNames>
    <definedName name="_xlnm._FilterDatabase" localSheetId="1" hidden="1">제2작업!$B$2:$H$10</definedName>
    <definedName name="_xlnm.Criteria" localSheetId="1">제2작업!$B$13:$C$15</definedName>
    <definedName name="_xlnm.Extract" localSheetId="1">제2작업!$B$18:$H$18</definedName>
    <definedName name="예매수량">제1작업!$H$5:$H$12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J14" i="1"/>
  <c r="J13" i="1"/>
  <c r="E13" i="1"/>
  <c r="J6" i="1"/>
  <c r="J7" i="1"/>
  <c r="J8" i="1"/>
  <c r="J9" i="1"/>
  <c r="J10" i="1"/>
  <c r="J11" i="1"/>
  <c r="J12" i="1"/>
  <c r="J5" i="1"/>
  <c r="I6" i="1"/>
  <c r="I7" i="1"/>
  <c r="I8" i="1"/>
  <c r="I9" i="1"/>
  <c r="I10" i="1"/>
  <c r="I11" i="1"/>
  <c r="I12" i="1"/>
  <c r="I5" i="1"/>
</calcChain>
</file>

<file path=xl/sharedStrings.xml><?xml version="1.0" encoding="utf-8"?>
<sst xmlns="http://schemas.openxmlformats.org/spreadsheetml/2006/main" count="133" uniqueCount="51">
  <si>
    <t>관리번호</t>
    <phoneticPr fontId="1" type="noConversion"/>
  </si>
  <si>
    <t>BPM-02</t>
    <phoneticPr fontId="1" type="noConversion"/>
  </si>
  <si>
    <t>JSM-03</t>
    <phoneticPr fontId="1" type="noConversion"/>
  </si>
  <si>
    <t>HJM-02</t>
    <phoneticPr fontId="1" type="noConversion"/>
  </si>
  <si>
    <t>CHM-01</t>
    <phoneticPr fontId="1" type="noConversion"/>
  </si>
  <si>
    <t>AFM-03</t>
    <phoneticPr fontId="1" type="noConversion"/>
  </si>
  <si>
    <t>SGM-02</t>
    <phoneticPr fontId="1" type="noConversion"/>
  </si>
  <si>
    <t>GGM-02</t>
    <phoneticPr fontId="1" type="noConversion"/>
  </si>
  <si>
    <t>LOM-03</t>
    <phoneticPr fontId="1" type="noConversion"/>
  </si>
  <si>
    <t>공연명</t>
    <phoneticPr fontId="1" type="noConversion"/>
  </si>
  <si>
    <t>세친구</t>
    <phoneticPr fontId="1" type="noConversion"/>
  </si>
  <si>
    <t>캠핑 가는 날</t>
    <phoneticPr fontId="1" type="noConversion"/>
  </si>
  <si>
    <t>히스톨 보이즈</t>
    <phoneticPr fontId="1" type="noConversion"/>
  </si>
  <si>
    <t>꽃씨를 심는 우체부</t>
    <phoneticPr fontId="1" type="noConversion"/>
  </si>
  <si>
    <t>이야기 기계</t>
    <phoneticPr fontId="1" type="noConversion"/>
  </si>
  <si>
    <t>그림자가 사는 마을</t>
    <phoneticPr fontId="1" type="noConversion"/>
  </si>
  <si>
    <t>황금 물고기</t>
    <phoneticPr fontId="1" type="noConversion"/>
  </si>
  <si>
    <t>그리스</t>
    <phoneticPr fontId="1" type="noConversion"/>
  </si>
  <si>
    <t>공연장</t>
  </si>
  <si>
    <t>공연장</t>
    <phoneticPr fontId="1" type="noConversion"/>
  </si>
  <si>
    <t>동산아트센터</t>
  </si>
  <si>
    <t>동산아트센터</t>
    <phoneticPr fontId="1" type="noConversion"/>
  </si>
  <si>
    <t>아레나극장</t>
  </si>
  <si>
    <t>아레나극장</t>
    <phoneticPr fontId="1" type="noConversion"/>
  </si>
  <si>
    <t>블랙아트센터</t>
  </si>
  <si>
    <t>블랙아트센터</t>
    <phoneticPr fontId="1" type="noConversion"/>
  </si>
  <si>
    <t>관람등급</t>
    <phoneticPr fontId="1" type="noConversion"/>
  </si>
  <si>
    <t>7세 이상</t>
    <phoneticPr fontId="1" type="noConversion"/>
  </si>
  <si>
    <t>9세 이상</t>
    <phoneticPr fontId="1" type="noConversion"/>
  </si>
  <si>
    <t>15세 이상</t>
    <phoneticPr fontId="1" type="noConversion"/>
  </si>
  <si>
    <t>19세 이상</t>
    <phoneticPr fontId="1" type="noConversion"/>
  </si>
  <si>
    <t>3세 이상</t>
    <phoneticPr fontId="1" type="noConversion"/>
  </si>
  <si>
    <t>공연일</t>
  </si>
  <si>
    <t>공연일</t>
    <phoneticPr fontId="1" type="noConversion"/>
  </si>
  <si>
    <t>관람료
(단위:원)</t>
    <phoneticPr fontId="1" type="noConversion"/>
  </si>
  <si>
    <t>예매수량</t>
    <phoneticPr fontId="1" type="noConversion"/>
  </si>
  <si>
    <t>관람가능
좌석수</t>
    <phoneticPr fontId="1" type="noConversion"/>
  </si>
  <si>
    <t>예매순위</t>
    <phoneticPr fontId="1" type="noConversion"/>
  </si>
  <si>
    <t>최저 관람료(단위:원)</t>
    <phoneticPr fontId="1" type="noConversion"/>
  </si>
  <si>
    <t>아레나극장의 관람료(단위:원) 평균</t>
    <phoneticPr fontId="1" type="noConversion"/>
  </si>
  <si>
    <t>예매수량이 평균 이상인 공연 개수</t>
    <phoneticPr fontId="1" type="noConversion"/>
  </si>
  <si>
    <t>*G*</t>
    <phoneticPr fontId="1" type="noConversion"/>
  </si>
  <si>
    <t>&gt;=1000</t>
    <phoneticPr fontId="1" type="noConversion"/>
  </si>
  <si>
    <t>총합계</t>
  </si>
  <si>
    <t>4월</t>
  </si>
  <si>
    <t>5월</t>
  </si>
  <si>
    <t>6월</t>
  </si>
  <si>
    <t>개수 : 공연장</t>
  </si>
  <si>
    <t>***</t>
  </si>
  <si>
    <t>평균 : 관람료(단위:원)</t>
  </si>
  <si>
    <t xml:space="preserve">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</si>
</sst>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#,##0&quot;매&quot;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177" fontId="2" fillId="0" borderId="1" xfId="0" applyNumberFormat="1" applyFont="1" applyBorder="1" applyAlignment="1">
      <alignment horizontal="right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right" vertical="center"/>
    </xf>
    <xf numFmtId="177" fontId="2" fillId="0" borderId="5" xfId="0" applyNumberFormat="1" applyFont="1" applyBorder="1" applyAlignment="1">
      <alignment horizontal="right" vertical="center"/>
    </xf>
    <xf numFmtId="14" fontId="2" fillId="0" borderId="10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right" vertical="center"/>
    </xf>
    <xf numFmtId="177" fontId="2" fillId="0" borderId="10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176" fontId="2" fillId="0" borderId="29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77" fontId="2" fillId="0" borderId="31" xfId="0" applyNumberFormat="1" applyFont="1" applyBorder="1" applyAlignment="1">
      <alignment horizontal="right" vertical="center"/>
    </xf>
    <xf numFmtId="0" fontId="2" fillId="0" borderId="2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/>
    </xf>
    <xf numFmtId="177" fontId="2" fillId="0" borderId="27" xfId="0" applyNumberFormat="1" applyFont="1" applyBorder="1" applyAlignment="1">
      <alignment horizontal="right" vertical="center"/>
    </xf>
    <xf numFmtId="41" fontId="0" fillId="0" borderId="0" xfId="0" applyNumberFormat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표준" xfId="0" builtinId="0"/>
  </cellStyles>
  <dxfs count="15"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alignment horizontal="center"/>
    </dxf>
    <dxf>
      <alignment horizontal="center"/>
    </dxf>
    <dxf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77" formatCode="#,##0&quot;매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76" formatCode="#,##0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9" formatCode="yyyy/mm/d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100" baseline="0">
                <a:solidFill>
                  <a:sysClr val="windowText" lastClr="0000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돋움" panose="020B0600000101010101" pitchFamily="50" charset="-127"/>
                <a:ea typeface="돋움" panose="020B0600000101010101" pitchFamily="50" charset="-127"/>
                <a:cs typeface="+mn-cs"/>
              </a:defRPr>
            </a:pPr>
            <a:r>
              <a:rPr lang="ko-KR" altLang="en-US" sz="2400" b="1">
                <a:latin typeface="돋움" panose="020B0600000101010101" pitchFamily="50" charset="-127"/>
                <a:ea typeface="돋움" panose="020B0600000101010101" pitchFamily="50" charset="-127"/>
              </a:rPr>
              <a:t>아레나극장 및 동산아트센터 예매 현황</a:t>
            </a:r>
            <a:endParaRPr lang="ko-KR" sz="2400" b="1">
              <a:latin typeface="돋움" panose="020B0600000101010101" pitchFamily="50" charset="-127"/>
              <a:ea typeface="돋움" panose="020B0600000101010101" pitchFamily="50" charset="-127"/>
            </a:endParaRPr>
          </a:p>
        </c:rich>
      </c:tx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100" baseline="0">
              <a:solidFill>
                <a:sysClr val="windowText" lastClr="000000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돋움" panose="020B0600000101010101" pitchFamily="50" charset="-127"/>
              <a:ea typeface="돋움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제1작업!$H$4</c:f>
              <c:strCache>
                <c:ptCount val="1"/>
                <c:pt idx="0">
                  <c:v>예매수량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A8-49D4-BB57-9A707BDD44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(제1작업!$C$5:$C$7,제1작업!$C$9:$C$11)</c:f>
              <c:strCache>
                <c:ptCount val="6"/>
                <c:pt idx="0">
                  <c:v>세친구</c:v>
                </c:pt>
                <c:pt idx="1">
                  <c:v>캠핑 가는 날</c:v>
                </c:pt>
                <c:pt idx="2">
                  <c:v>히스톨 보이즈</c:v>
                </c:pt>
                <c:pt idx="3">
                  <c:v>이야기 기계</c:v>
                </c:pt>
                <c:pt idx="4">
                  <c:v>그림자가 사는 마을</c:v>
                </c:pt>
                <c:pt idx="5">
                  <c:v>황금 물고기</c:v>
                </c:pt>
              </c:strCache>
            </c:strRef>
          </c:cat>
          <c:val>
            <c:numRef>
              <c:f>(제1작업!$H$5:$H$7,제1작업!$H$9:$H$11)</c:f>
              <c:numCache>
                <c:formatCode>#,##0"매"</c:formatCode>
                <c:ptCount val="6"/>
                <c:pt idx="0">
                  <c:v>667</c:v>
                </c:pt>
                <c:pt idx="1">
                  <c:v>1954</c:v>
                </c:pt>
                <c:pt idx="2">
                  <c:v>705</c:v>
                </c:pt>
                <c:pt idx="3">
                  <c:v>598</c:v>
                </c:pt>
                <c:pt idx="4">
                  <c:v>521</c:v>
                </c:pt>
                <c:pt idx="5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A8-49D4-BB57-9A707BDD4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2231295"/>
        <c:axId val="886008975"/>
      </c:barChart>
      <c:lineChart>
        <c:grouping val="standard"/>
        <c:varyColors val="0"/>
        <c:ser>
          <c:idx val="0"/>
          <c:order val="0"/>
          <c:tx>
            <c:v>관람료(단위:원)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triangle"/>
            <c:size val="1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strRef>
              <c:f>(제1작업!$C$5:$C$7,제1작업!$C$9:$C$11)</c:f>
              <c:strCache>
                <c:ptCount val="6"/>
                <c:pt idx="0">
                  <c:v>세친구</c:v>
                </c:pt>
                <c:pt idx="1">
                  <c:v>캠핑 가는 날</c:v>
                </c:pt>
                <c:pt idx="2">
                  <c:v>히스톨 보이즈</c:v>
                </c:pt>
                <c:pt idx="3">
                  <c:v>이야기 기계</c:v>
                </c:pt>
                <c:pt idx="4">
                  <c:v>그림자가 사는 마을</c:v>
                </c:pt>
                <c:pt idx="5">
                  <c:v>황금 물고기</c:v>
                </c:pt>
              </c:strCache>
            </c:strRef>
          </c:cat>
          <c:val>
            <c:numRef>
              <c:f>(제1작업!$G$5:$G$7,제1작업!$G$9:$G$11)</c:f>
              <c:numCache>
                <c:formatCode>#,##0_ </c:formatCode>
                <c:ptCount val="6"/>
                <c:pt idx="0">
                  <c:v>30000</c:v>
                </c:pt>
                <c:pt idx="1">
                  <c:v>70000</c:v>
                </c:pt>
                <c:pt idx="2">
                  <c:v>60000</c:v>
                </c:pt>
                <c:pt idx="3">
                  <c:v>30000</c:v>
                </c:pt>
                <c:pt idx="4">
                  <c:v>66000</c:v>
                </c:pt>
                <c:pt idx="5">
                  <c:v>90000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A8-49D4-BB57-9A707BDD4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4572671"/>
        <c:axId val="1754570271"/>
      </c:lineChart>
      <c:catAx>
        <c:axId val="882231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886008975"/>
        <c:crosses val="autoZero"/>
        <c:auto val="1"/>
        <c:lblAlgn val="ctr"/>
        <c:lblOffset val="100"/>
        <c:noMultiLvlLbl val="0"/>
      </c:catAx>
      <c:valAx>
        <c:axId val="886008975"/>
        <c:scaling>
          <c:orientation val="minMax"/>
          <c:max val="210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#,##0&quot;매&quot;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882231295"/>
        <c:crosses val="autoZero"/>
        <c:crossBetween val="between"/>
        <c:majorUnit val="300"/>
      </c:valAx>
      <c:valAx>
        <c:axId val="1754570271"/>
        <c:scaling>
          <c:orientation val="minMax"/>
          <c:max val="105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754572671"/>
        <c:crosses val="max"/>
        <c:crossBetween val="between"/>
        <c:majorUnit val="15000"/>
      </c:valAx>
      <c:catAx>
        <c:axId val="175457267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754570271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blipFill>
      <a:blip xmlns:r="http://schemas.openxmlformats.org/officeDocument/2006/relationships" r:embed="rId3"/>
      <a:tile tx="0" ty="0" sx="100000" sy="100000" flip="none" algn="tl"/>
    </a:blipFill>
    <a:ln>
      <a:solidFill>
        <a:schemeClr val="accent1"/>
      </a:solidFill>
    </a:ln>
    <a:effectLst/>
  </c:spPr>
  <c:txPr>
    <a:bodyPr/>
    <a:lstStyle/>
    <a:p>
      <a:pPr>
        <a:defRPr sz="1200">
          <a:solidFill>
            <a:sysClr val="windowText" lastClr="000000"/>
          </a:solidFill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BA5C49A-297C-44A9-8D6A-4E61C479D20A}">
  <sheetPr/>
  <sheetViews>
    <sheetView tabSelected="1" zoomScale="11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76200</xdr:rowOff>
    </xdr:from>
    <xdr:to>
      <xdr:col>6</xdr:col>
      <xdr:colOff>676275</xdr:colOff>
      <xdr:row>2</xdr:row>
      <xdr:rowOff>200025</xdr:rowOff>
    </xdr:to>
    <xdr:sp macro="" textlink="">
      <xdr:nvSpPr>
        <xdr:cNvPr id="2" name="순서도: 저장 데이터 1">
          <a:extLst>
            <a:ext uri="{FF2B5EF4-FFF2-40B4-BE49-F238E27FC236}">
              <a16:creationId xmlns:a16="http://schemas.microsoft.com/office/drawing/2014/main" id="{204C7D75-08FC-842F-C871-FBB7A1AFDF24}"/>
            </a:ext>
          </a:extLst>
        </xdr:cNvPr>
        <xdr:cNvSpPr/>
      </xdr:nvSpPr>
      <xdr:spPr>
        <a:xfrm>
          <a:off x="171450" y="76200"/>
          <a:ext cx="5467350" cy="676275"/>
        </a:xfrm>
        <a:prstGeom prst="flowChartOnlineStorage">
          <a:avLst/>
        </a:prstGeom>
        <a:solidFill>
          <a:srgbClr val="FFFF00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ysClr val="windowText" lastClr="000000"/>
              </a:solidFill>
              <a:latin typeface="굴림" panose="020B0600000101010101" pitchFamily="50" charset="-127"/>
              <a:ea typeface="굴림" panose="020B0600000101010101" pitchFamily="50" charset="-127"/>
            </a:rPr>
            <a:t>연극 예매 현황</a:t>
          </a:r>
        </a:p>
      </xdr:txBody>
    </xdr:sp>
    <xdr:clientData/>
  </xdr:twoCellAnchor>
  <xdr:twoCellAnchor editAs="oneCell">
    <xdr:from>
      <xdr:col>7</xdr:col>
      <xdr:colOff>9525</xdr:colOff>
      <xdr:row>0</xdr:row>
      <xdr:rowOff>76200</xdr:rowOff>
    </xdr:from>
    <xdr:to>
      <xdr:col>9</xdr:col>
      <xdr:colOff>781050</xdr:colOff>
      <xdr:row>2</xdr:row>
      <xdr:rowOff>219075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200A2B84-8BEF-F53E-B596-03D67AF00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76200"/>
          <a:ext cx="2390775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7051" cy="6073205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E91E60E-C9A0-96DE-EDBF-A929D6D508A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0.3634</cdr:x>
      <cdr:y>0.18901</cdr:y>
    </cdr:from>
    <cdr:to>
      <cdr:x>0.47811</cdr:x>
      <cdr:y>0.24933</cdr:y>
    </cdr:to>
    <cdr:sp macro="" textlink="">
      <cdr:nvSpPr>
        <cdr:cNvPr id="2" name="말풍선: 모서리가 둥근 사각형 1">
          <a:extLst xmlns:a="http://schemas.openxmlformats.org/drawingml/2006/main">
            <a:ext uri="{FF2B5EF4-FFF2-40B4-BE49-F238E27FC236}">
              <a16:creationId xmlns:a16="http://schemas.microsoft.com/office/drawing/2014/main" id="{360C7D21-DBCA-025D-0784-BDF485FE3A1E}"/>
            </a:ext>
          </a:extLst>
        </cdr:cNvPr>
        <cdr:cNvSpPr/>
      </cdr:nvSpPr>
      <cdr:spPr>
        <a:xfrm xmlns:a="http://schemas.openxmlformats.org/drawingml/2006/main">
          <a:off x="3378539" y="1147871"/>
          <a:ext cx="1066464" cy="366336"/>
        </a:xfrm>
        <a:prstGeom xmlns:a="http://schemas.openxmlformats.org/drawingml/2006/main" prst="wedgeRoundRectCallout">
          <a:avLst>
            <a:gd name="adj1" fmla="val -83429"/>
            <a:gd name="adj2" fmla="val -68611"/>
            <a:gd name="adj3" fmla="val 16667"/>
          </a:avLst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ko-KR" altLang="en-US" sz="1200" kern="1200">
              <a:solidFill>
                <a:sysClr val="windowText" lastClr="000000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최다 예매</a:t>
          </a:r>
          <a:endParaRPr lang="en-US" altLang="ko-KR" sz="1200" kern="1200">
            <a:solidFill>
              <a:sysClr val="windowText" lastClr="000000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계민진" refreshedDate="46202.581108564817" createdVersion="8" refreshedVersion="8" minRefreshableVersion="3" recordCount="8" xr:uid="{4E7B12F1-BEEA-408B-9A5C-3BE37222453F}">
  <cacheSource type="worksheet">
    <worksheetSource ref="B4:H12" sheet="제1작업"/>
  </cacheSource>
  <cacheFields count="9">
    <cacheField name="관리번호" numFmtId="0">
      <sharedItems/>
    </cacheField>
    <cacheField name="공연명" numFmtId="0">
      <sharedItems/>
    </cacheField>
    <cacheField name="공연장" numFmtId="0">
      <sharedItems count="3">
        <s v="아레나극장"/>
        <s v="동산아트센터"/>
        <s v="블랙아트센터"/>
      </sharedItems>
    </cacheField>
    <cacheField name="관람등급" numFmtId="0">
      <sharedItems/>
    </cacheField>
    <cacheField name="공연일" numFmtId="14">
      <sharedItems containsSemiMixedTypes="0" containsNonDate="0" containsDate="1" containsString="0" minDate="2026-04-18T00:00:00" maxDate="2026-06-28T00:00:00" count="8">
        <d v="2026-05-10T00:00:00"/>
        <d v="2026-05-05T00:00:00"/>
        <d v="2026-06-08T00:00:00"/>
        <d v="2026-04-18T00:00:00"/>
        <d v="2026-04-26T00:00:00"/>
        <d v="2026-05-06T00:00:00"/>
        <d v="2026-04-30T00:00:00"/>
        <d v="2026-06-27T00:00:00"/>
      </sharedItems>
      <fieldGroup par="8"/>
    </cacheField>
    <cacheField name="관람료_x000a_(단위:원)" numFmtId="176">
      <sharedItems containsSemiMixedTypes="0" containsString="0" containsNumber="1" containsInteger="1" minValue="30000" maxValue="90000"/>
    </cacheField>
    <cacheField name="예매수량" numFmtId="177">
      <sharedItems containsSemiMixedTypes="0" containsString="0" containsNumber="1" containsInteger="1" minValue="521" maxValue="2752"/>
    </cacheField>
    <cacheField name="일(공연일)" numFmtId="0" databaseField="0">
      <fieldGroup base="4">
        <rangePr groupBy="days" startDate="2026-04-18T00:00:00" endDate="2026-06-28T00:00:00"/>
        <groupItems count="368">
          <s v="&lt;2026-04-18"/>
          <s v="1월1일"/>
          <s v="1월2일"/>
          <s v="1월3일"/>
          <s v="1월4일"/>
          <s v="1월5일"/>
          <s v="1월6일"/>
          <s v="1월7일"/>
          <s v="1월8일"/>
          <s v="1월9일"/>
          <s v="1월10일"/>
          <s v="1월11일"/>
          <s v="1월12일"/>
          <s v="1월13일"/>
          <s v="1월14일"/>
          <s v="1월15일"/>
          <s v="1월16일"/>
          <s v="1월17일"/>
          <s v="1월18일"/>
          <s v="1월19일"/>
          <s v="1월20일"/>
          <s v="1월21일"/>
          <s v="1월22일"/>
          <s v="1월23일"/>
          <s v="1월24일"/>
          <s v="1월25일"/>
          <s v="1월26일"/>
          <s v="1월27일"/>
          <s v="1월28일"/>
          <s v="1월29일"/>
          <s v="1월30일"/>
          <s v="1월31일"/>
          <s v="2월1일"/>
          <s v="2월2일"/>
          <s v="2월3일"/>
          <s v="2월4일"/>
          <s v="2월5일"/>
          <s v="2월6일"/>
          <s v="2월7일"/>
          <s v="2월8일"/>
          <s v="2월9일"/>
          <s v="2월10일"/>
          <s v="2월11일"/>
          <s v="2월12일"/>
          <s v="2월13일"/>
          <s v="2월14일"/>
          <s v="2월15일"/>
          <s v="2월16일"/>
          <s v="2월17일"/>
          <s v="2월18일"/>
          <s v="2월19일"/>
          <s v="2월20일"/>
          <s v="2월21일"/>
          <s v="2월22일"/>
          <s v="2월23일"/>
          <s v="2월24일"/>
          <s v="2월25일"/>
          <s v="2월26일"/>
          <s v="2월27일"/>
          <s v="2월28일"/>
          <s v="2월29일"/>
          <s v="3월1일"/>
          <s v="3월2일"/>
          <s v="3월3일"/>
          <s v="3월4일"/>
          <s v="3월5일"/>
          <s v="3월6일"/>
          <s v="3월7일"/>
          <s v="3월8일"/>
          <s v="3월9일"/>
          <s v="3월10일"/>
          <s v="3월11일"/>
          <s v="3월12일"/>
          <s v="3월13일"/>
          <s v="3월14일"/>
          <s v="3월15일"/>
          <s v="3월16일"/>
          <s v="3월17일"/>
          <s v="3월18일"/>
          <s v="3월19일"/>
          <s v="3월20일"/>
          <s v="3월21일"/>
          <s v="3월22일"/>
          <s v="3월23일"/>
          <s v="3월24일"/>
          <s v="3월25일"/>
          <s v="3월26일"/>
          <s v="3월27일"/>
          <s v="3월28일"/>
          <s v="3월29일"/>
          <s v="3월30일"/>
          <s v="3월31일"/>
          <s v="4월1일"/>
          <s v="4월2일"/>
          <s v="4월3일"/>
          <s v="4월4일"/>
          <s v="4월5일"/>
          <s v="4월6일"/>
          <s v="4월7일"/>
          <s v="4월8일"/>
          <s v="4월9일"/>
          <s v="4월10일"/>
          <s v="4월11일"/>
          <s v="4월12일"/>
          <s v="4월13일"/>
          <s v="4월14일"/>
          <s v="4월15일"/>
          <s v="4월16일"/>
          <s v="4월17일"/>
          <s v="4월18일"/>
          <s v="4월19일"/>
          <s v="4월20일"/>
          <s v="4월21일"/>
          <s v="4월22일"/>
          <s v="4월23일"/>
          <s v="4월24일"/>
          <s v="4월25일"/>
          <s v="4월26일"/>
          <s v="4월27일"/>
          <s v="4월28일"/>
          <s v="4월29일"/>
          <s v="4월30일"/>
          <s v="5월1일"/>
          <s v="5월2일"/>
          <s v="5월3일"/>
          <s v="5월4일"/>
          <s v="5월5일"/>
          <s v="5월6일"/>
          <s v="5월7일"/>
          <s v="5월8일"/>
          <s v="5월9일"/>
          <s v="5월10일"/>
          <s v="5월11일"/>
          <s v="5월12일"/>
          <s v="5월13일"/>
          <s v="5월14일"/>
          <s v="5월15일"/>
          <s v="5월16일"/>
          <s v="5월17일"/>
          <s v="5월18일"/>
          <s v="5월19일"/>
          <s v="5월20일"/>
          <s v="5월21일"/>
          <s v="5월22일"/>
          <s v="5월23일"/>
          <s v="5월24일"/>
          <s v="5월25일"/>
          <s v="5월26일"/>
          <s v="5월27일"/>
          <s v="5월28일"/>
          <s v="5월29일"/>
          <s v="5월30일"/>
          <s v="5월31일"/>
          <s v="6월1일"/>
          <s v="6월2일"/>
          <s v="6월3일"/>
          <s v="6월4일"/>
          <s v="6월5일"/>
          <s v="6월6일"/>
          <s v="6월7일"/>
          <s v="6월8일"/>
          <s v="6월9일"/>
          <s v="6월10일"/>
          <s v="6월11일"/>
          <s v="6월12일"/>
          <s v="6월13일"/>
          <s v="6월14일"/>
          <s v="6월15일"/>
          <s v="6월16일"/>
          <s v="6월17일"/>
          <s v="6월18일"/>
          <s v="6월19일"/>
          <s v="6월20일"/>
          <s v="6월21일"/>
          <s v="6월22일"/>
          <s v="6월23일"/>
          <s v="6월24일"/>
          <s v="6월25일"/>
          <s v="6월26일"/>
          <s v="6월27일"/>
          <s v="6월28일"/>
          <s v="6월29일"/>
          <s v="6월30일"/>
          <s v="7월1일"/>
          <s v="7월2일"/>
          <s v="7월3일"/>
          <s v="7월4일"/>
          <s v="7월5일"/>
          <s v="7월6일"/>
          <s v="7월7일"/>
          <s v="7월8일"/>
          <s v="7월9일"/>
          <s v="7월10일"/>
          <s v="7월11일"/>
          <s v="7월12일"/>
          <s v="7월13일"/>
          <s v="7월14일"/>
          <s v="7월15일"/>
          <s v="7월16일"/>
          <s v="7월17일"/>
          <s v="7월18일"/>
          <s v="7월19일"/>
          <s v="7월20일"/>
          <s v="7월21일"/>
          <s v="7월22일"/>
          <s v="7월23일"/>
          <s v="7월24일"/>
          <s v="7월25일"/>
          <s v="7월26일"/>
          <s v="7월27일"/>
          <s v="7월28일"/>
          <s v="7월29일"/>
          <s v="7월30일"/>
          <s v="7월31일"/>
          <s v="8월1일"/>
          <s v="8월2일"/>
          <s v="8월3일"/>
          <s v="8월4일"/>
          <s v="8월5일"/>
          <s v="8월6일"/>
          <s v="8월7일"/>
          <s v="8월8일"/>
          <s v="8월9일"/>
          <s v="8월10일"/>
          <s v="8월11일"/>
          <s v="8월12일"/>
          <s v="8월13일"/>
          <s v="8월14일"/>
          <s v="8월15일"/>
          <s v="8월16일"/>
          <s v="8월17일"/>
          <s v="8월18일"/>
          <s v="8월19일"/>
          <s v="8월20일"/>
          <s v="8월21일"/>
          <s v="8월22일"/>
          <s v="8월23일"/>
          <s v="8월24일"/>
          <s v="8월25일"/>
          <s v="8월26일"/>
          <s v="8월27일"/>
          <s v="8월28일"/>
          <s v="8월29일"/>
          <s v="8월30일"/>
          <s v="8월31일"/>
          <s v="9월1일"/>
          <s v="9월2일"/>
          <s v="9월3일"/>
          <s v="9월4일"/>
          <s v="9월5일"/>
          <s v="9월6일"/>
          <s v="9월7일"/>
          <s v="9월8일"/>
          <s v="9월9일"/>
          <s v="9월10일"/>
          <s v="9월11일"/>
          <s v="9월12일"/>
          <s v="9월13일"/>
          <s v="9월14일"/>
          <s v="9월15일"/>
          <s v="9월16일"/>
          <s v="9월17일"/>
          <s v="9월18일"/>
          <s v="9월19일"/>
          <s v="9월20일"/>
          <s v="9월21일"/>
          <s v="9월22일"/>
          <s v="9월23일"/>
          <s v="9월24일"/>
          <s v="9월25일"/>
          <s v="9월26일"/>
          <s v="9월27일"/>
          <s v="9월28일"/>
          <s v="9월29일"/>
          <s v="9월30일"/>
          <s v="10월1일"/>
          <s v="10월2일"/>
          <s v="10월3일"/>
          <s v="10월4일"/>
          <s v="10월5일"/>
          <s v="10월6일"/>
          <s v="10월7일"/>
          <s v="10월8일"/>
          <s v="10월9일"/>
          <s v="10월10일"/>
          <s v="10월11일"/>
          <s v="10월12일"/>
          <s v="10월13일"/>
          <s v="10월14일"/>
          <s v="10월15일"/>
          <s v="10월16일"/>
          <s v="10월17일"/>
          <s v="10월18일"/>
          <s v="10월19일"/>
          <s v="10월20일"/>
          <s v="10월21일"/>
          <s v="10월22일"/>
          <s v="10월23일"/>
          <s v="10월24일"/>
          <s v="10월25일"/>
          <s v="10월26일"/>
          <s v="10월27일"/>
          <s v="10월28일"/>
          <s v="10월29일"/>
          <s v="10월30일"/>
          <s v="10월31일"/>
          <s v="11월1일"/>
          <s v="11월2일"/>
          <s v="11월3일"/>
          <s v="11월4일"/>
          <s v="11월5일"/>
          <s v="11월6일"/>
          <s v="11월7일"/>
          <s v="11월8일"/>
          <s v="11월9일"/>
          <s v="11월10일"/>
          <s v="11월11일"/>
          <s v="11월12일"/>
          <s v="11월13일"/>
          <s v="11월14일"/>
          <s v="11월15일"/>
          <s v="11월16일"/>
          <s v="11월17일"/>
          <s v="11월18일"/>
          <s v="11월19일"/>
          <s v="11월20일"/>
          <s v="11월21일"/>
          <s v="11월22일"/>
          <s v="11월23일"/>
          <s v="11월24일"/>
          <s v="11월25일"/>
          <s v="11월26일"/>
          <s v="11월27일"/>
          <s v="11월28일"/>
          <s v="11월29일"/>
          <s v="11월30일"/>
          <s v="12월1일"/>
          <s v="12월2일"/>
          <s v="12월3일"/>
          <s v="12월4일"/>
          <s v="12월5일"/>
          <s v="12월6일"/>
          <s v="12월7일"/>
          <s v="12월8일"/>
          <s v="12월9일"/>
          <s v="12월10일"/>
          <s v="12월11일"/>
          <s v="12월12일"/>
          <s v="12월13일"/>
          <s v="12월14일"/>
          <s v="12월15일"/>
          <s v="12월16일"/>
          <s v="12월17일"/>
          <s v="12월18일"/>
          <s v="12월19일"/>
          <s v="12월20일"/>
          <s v="12월21일"/>
          <s v="12월22일"/>
          <s v="12월23일"/>
          <s v="12월24일"/>
          <s v="12월25일"/>
          <s v="12월26일"/>
          <s v="12월27일"/>
          <s v="12월28일"/>
          <s v="12월29일"/>
          <s v="12월30일"/>
          <s v="12월31일"/>
          <s v="&gt;2026-06-28"/>
        </groupItems>
      </fieldGroup>
    </cacheField>
    <cacheField name="개월(공연일)" numFmtId="0" databaseField="0">
      <fieldGroup base="4">
        <rangePr groupBy="months" startDate="2026-04-18T00:00:00" endDate="2026-06-28T00:00:00"/>
        <groupItems count="14">
          <s v="&lt;2026-04-18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6-06-28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s v="BPM-02"/>
    <s v="세친구"/>
    <x v="0"/>
    <s v="7세 이상"/>
    <x v="0"/>
    <n v="30000"/>
    <n v="667"/>
  </r>
  <r>
    <s v="JSM-03"/>
    <s v="캠핑 가는 날"/>
    <x v="1"/>
    <s v="9세 이상"/>
    <x v="1"/>
    <n v="70000"/>
    <n v="1954"/>
  </r>
  <r>
    <s v="HJM-02"/>
    <s v="히스톨 보이즈"/>
    <x v="0"/>
    <s v="15세 이상"/>
    <x v="2"/>
    <n v="60000"/>
    <n v="705"/>
  </r>
  <r>
    <s v="LOM-03"/>
    <s v="꽃씨를 심는 우체부"/>
    <x v="2"/>
    <s v="19세 이상"/>
    <x v="3"/>
    <n v="80000"/>
    <n v="2752"/>
  </r>
  <r>
    <s v="CHM-01"/>
    <s v="이야기 기계"/>
    <x v="1"/>
    <s v="3세 이상"/>
    <x v="4"/>
    <n v="30000"/>
    <n v="598"/>
  </r>
  <r>
    <s v="AFM-03"/>
    <s v="그림자가 사는 마을"/>
    <x v="1"/>
    <s v="9세 이상"/>
    <x v="5"/>
    <n v="66000"/>
    <n v="521"/>
  </r>
  <r>
    <s v="SGM-02"/>
    <s v="황금 물고기"/>
    <x v="0"/>
    <s v="15세 이상"/>
    <x v="6"/>
    <n v="90000"/>
    <n v="800"/>
  </r>
  <r>
    <s v="GGM-02"/>
    <s v="그리스"/>
    <x v="2"/>
    <s v="19세 이상"/>
    <x v="7"/>
    <n v="50000"/>
    <n v="17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9B81421-7AD6-4794-B517-C9683AB49791}" name="피벗 테이블1" cacheId="0" applyNumberFormats="0" applyBorderFormats="0" applyFontFormats="0" applyPatternFormats="0" applyAlignmentFormats="0" applyWidthHeightFormats="1" dataCaption="값" missingCaption="***" updatedVersion="8" minRefreshableVersion="3" useAutoFormatting="1" colGrandTotals="0" itemPrintTitles="1" mergeItem="1" createdVersion="8" indent="0" outline="1" outlineData="1" multipleFieldFilters="0" rowHeaderCaption="공연일" colHeaderCaption="공연장">
  <location ref="B2:H8" firstHeaderRow="1" firstDataRow="3" firstDataCol="1"/>
  <pivotFields count="9">
    <pivotField showAll="0"/>
    <pivotField showAll="0"/>
    <pivotField axis="axisCol" dataField="1" showAll="0" sortType="descending">
      <items count="4">
        <item x="0"/>
        <item x="2"/>
        <item x="1"/>
        <item t="default"/>
      </items>
    </pivotField>
    <pivotField showAll="0"/>
    <pivotField numFmtId="14" showAll="0">
      <items count="9">
        <item x="3"/>
        <item x="4"/>
        <item x="6"/>
        <item x="1"/>
        <item x="5"/>
        <item x="0"/>
        <item x="2"/>
        <item x="7"/>
        <item t="default"/>
      </items>
    </pivotField>
    <pivotField dataField="1" numFmtId="176" showAll="0"/>
    <pivotField numFmtId="177" showAll="0"/>
    <pivotField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8"/>
  </rowFields>
  <rowItems count="4">
    <i>
      <x v="4"/>
    </i>
    <i>
      <x v="5"/>
    </i>
    <i>
      <x v="6"/>
    </i>
    <i t="grand">
      <x/>
    </i>
  </rowItems>
  <colFields count="2">
    <field x="2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개수 : 공연장" fld="2" subtotal="count" baseField="0" baseItem="0"/>
    <dataField name="평균 : 관람료(단위:원)" fld="5" subtotal="average" baseField="8" baseItem="4" numFmtId="176"/>
  </dataFields>
  <formats count="6">
    <format dxfId="5">
      <pivotArea outline="0" collapsedLevelsAreSubtotals="1" fieldPosition="0"/>
    </format>
    <format dxfId="4">
      <pivotArea dataOnly="0" labelOnly="1" fieldPosition="0">
        <references count="1">
          <reference field="8" count="3">
            <x v="4"/>
            <x v="5"/>
            <x v="6"/>
          </reference>
        </references>
      </pivotArea>
    </format>
    <format dxfId="3">
      <pivotArea dataOnly="0" labelOnly="1" grandRow="1" outline="0" fieldPosition="0"/>
    </format>
    <format dxfId="2">
      <pivotArea outline="0" collapsedLevelsAreSubtotals="1" fieldPosition="0"/>
    </format>
    <format dxfId="1">
      <pivotArea dataOnly="0" labelOnly="1" fieldPosition="0">
        <references count="1">
          <reference field="8" count="3">
            <x v="4"/>
            <x v="5"/>
            <x v="6"/>
          </reference>
        </references>
      </pivotArea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97335A7-C0FD-476D-A743-3B0CAB045082}" name="표1" displayName="표1" ref="B18:H22" totalsRowShown="0" headerRowDxfId="14" tableBorderDxfId="13">
  <autoFilter ref="B18:H22" xr:uid="{B97335A7-C0FD-476D-A743-3B0CAB045082}"/>
  <tableColumns count="7">
    <tableColumn id="1" xr3:uid="{2D633E6F-877F-49C9-9221-BC1E6DBD5850}" name="관리번호" dataDxfId="12"/>
    <tableColumn id="2" xr3:uid="{AB7046D4-3545-4A5D-BBF3-F8E7174F5E50}" name="공연명" dataDxfId="11"/>
    <tableColumn id="3" xr3:uid="{4CD509CF-84AE-4DB1-A351-3CFDF81C669C}" name="공연장" dataDxfId="10"/>
    <tableColumn id="4" xr3:uid="{21B90357-00BA-4F8E-A2ED-25D747C8FEC9}" name="관람등급" dataDxfId="9"/>
    <tableColumn id="5" xr3:uid="{7AC6712E-39DA-447B-BC2C-38ECD08C7269}" name="공연일" dataDxfId="8"/>
    <tableColumn id="6" xr3:uid="{37C3DAE3-4033-4B79-834D-0B5FA07AE4A0}" name="관람료_x000a_(단위:원)" dataDxfId="7"/>
    <tableColumn id="7" xr3:uid="{4B7F2323-DF49-49F7-B463-48176F516163}" name="예매수량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D1A10-C57C-4D28-9AB6-F08753464EE3}">
  <dimension ref="B1:J20"/>
  <sheetViews>
    <sheetView workbookViewId="0">
      <selection activeCell="O14" sqref="O14"/>
    </sheetView>
  </sheetViews>
  <sheetFormatPr defaultRowHeight="13.5" x14ac:dyDescent="0.3"/>
  <cols>
    <col min="1" max="1" width="1.625" style="2" customWidth="1"/>
    <col min="2" max="2" width="10.625" style="2" customWidth="1"/>
    <col min="3" max="3" width="18.625" style="2" bestFit="1" customWidth="1"/>
    <col min="4" max="4" width="13" style="2" bestFit="1" customWidth="1"/>
    <col min="5" max="6" width="10.625" style="2" customWidth="1"/>
    <col min="7" max="7" width="9.25" style="2" bestFit="1" customWidth="1"/>
    <col min="8" max="10" width="10.625" style="2" customWidth="1"/>
    <col min="11" max="11" width="9" style="2"/>
    <col min="12" max="12" width="4.25" style="2" customWidth="1"/>
    <col min="13" max="16384" width="9" style="2"/>
  </cols>
  <sheetData>
    <row r="1" spans="2:10" ht="21.95" customHeight="1" x14ac:dyDescent="0.3"/>
    <row r="2" spans="2:10" ht="21.95" customHeight="1" x14ac:dyDescent="0.3"/>
    <row r="3" spans="2:10" ht="21.95" customHeight="1" thickBot="1" x14ac:dyDescent="0.35"/>
    <row r="4" spans="2:10" ht="27.75" thickBot="1" x14ac:dyDescent="0.35">
      <c r="B4" s="17" t="s">
        <v>0</v>
      </c>
      <c r="C4" s="18" t="s">
        <v>9</v>
      </c>
      <c r="D4" s="18" t="s">
        <v>19</v>
      </c>
      <c r="E4" s="18" t="s">
        <v>26</v>
      </c>
      <c r="F4" s="18" t="s">
        <v>33</v>
      </c>
      <c r="G4" s="19" t="s">
        <v>34</v>
      </c>
      <c r="H4" s="18" t="s">
        <v>35</v>
      </c>
      <c r="I4" s="19" t="s">
        <v>36</v>
      </c>
      <c r="J4" s="30" t="s">
        <v>37</v>
      </c>
    </row>
    <row r="5" spans="2:10" ht="20.100000000000001" customHeight="1" x14ac:dyDescent="0.3">
      <c r="B5" s="5" t="s">
        <v>1</v>
      </c>
      <c r="C5" s="6" t="s">
        <v>10</v>
      </c>
      <c r="D5" s="6" t="s">
        <v>23</v>
      </c>
      <c r="E5" s="6" t="s">
        <v>27</v>
      </c>
      <c r="F5" s="20">
        <v>46152</v>
      </c>
      <c r="G5" s="21">
        <v>30000</v>
      </c>
      <c r="H5" s="22">
        <v>667</v>
      </c>
      <c r="I5" s="6">
        <f>RIGHT(B5,1)*1000</f>
        <v>2000</v>
      </c>
      <c r="J5" s="7" t="str">
        <f t="shared" ref="J5:J12" si="0">IF(_xlfn.RANK.EQ(H5,예매수량,0)=1,1,IF(_xlfn.RANK.EQ(H5,예매수량,0)=2,2,IF(_xlfn.RANK.EQ(H5,예매수량,0)=3,3,"")))</f>
        <v/>
      </c>
    </row>
    <row r="6" spans="2:10" ht="20.100000000000001" customHeight="1" x14ac:dyDescent="0.3">
      <c r="B6" s="8" t="s">
        <v>2</v>
      </c>
      <c r="C6" s="3" t="s">
        <v>11</v>
      </c>
      <c r="D6" s="3" t="s">
        <v>21</v>
      </c>
      <c r="E6" s="3" t="s">
        <v>28</v>
      </c>
      <c r="F6" s="13">
        <v>46147</v>
      </c>
      <c r="G6" s="15">
        <v>70000</v>
      </c>
      <c r="H6" s="16">
        <v>1954</v>
      </c>
      <c r="I6" s="3">
        <f t="shared" ref="I6:I12" si="1">RIGHT(B6,1)*1000</f>
        <v>3000</v>
      </c>
      <c r="J6" s="9">
        <f t="shared" si="0"/>
        <v>2</v>
      </c>
    </row>
    <row r="7" spans="2:10" ht="20.100000000000001" customHeight="1" x14ac:dyDescent="0.3">
      <c r="B7" s="8" t="s">
        <v>3</v>
      </c>
      <c r="C7" s="3" t="s">
        <v>12</v>
      </c>
      <c r="D7" s="3" t="s">
        <v>23</v>
      </c>
      <c r="E7" s="3" t="s">
        <v>29</v>
      </c>
      <c r="F7" s="13">
        <v>46181</v>
      </c>
      <c r="G7" s="15">
        <v>60000</v>
      </c>
      <c r="H7" s="16">
        <v>705</v>
      </c>
      <c r="I7" s="3">
        <f t="shared" si="1"/>
        <v>2000</v>
      </c>
      <c r="J7" s="9" t="str">
        <f t="shared" si="0"/>
        <v/>
      </c>
    </row>
    <row r="8" spans="2:10" ht="20.100000000000001" customHeight="1" x14ac:dyDescent="0.3">
      <c r="B8" s="8" t="s">
        <v>8</v>
      </c>
      <c r="C8" s="3" t="s">
        <v>13</v>
      </c>
      <c r="D8" s="3" t="s">
        <v>25</v>
      </c>
      <c r="E8" s="3" t="s">
        <v>30</v>
      </c>
      <c r="F8" s="13">
        <v>46130</v>
      </c>
      <c r="G8" s="15">
        <v>80000</v>
      </c>
      <c r="H8" s="16">
        <v>2752</v>
      </c>
      <c r="I8" s="3">
        <f t="shared" si="1"/>
        <v>3000</v>
      </c>
      <c r="J8" s="9">
        <f t="shared" si="0"/>
        <v>1</v>
      </c>
    </row>
    <row r="9" spans="2:10" ht="20.100000000000001" customHeight="1" x14ac:dyDescent="0.3">
      <c r="B9" s="8" t="s">
        <v>4</v>
      </c>
      <c r="C9" s="3" t="s">
        <v>14</v>
      </c>
      <c r="D9" s="3" t="s">
        <v>21</v>
      </c>
      <c r="E9" s="3" t="s">
        <v>31</v>
      </c>
      <c r="F9" s="13">
        <v>46138</v>
      </c>
      <c r="G9" s="15">
        <v>30000</v>
      </c>
      <c r="H9" s="16">
        <v>598</v>
      </c>
      <c r="I9" s="3">
        <f t="shared" si="1"/>
        <v>1000</v>
      </c>
      <c r="J9" s="9" t="str">
        <f t="shared" si="0"/>
        <v/>
      </c>
    </row>
    <row r="10" spans="2:10" ht="20.100000000000001" customHeight="1" x14ac:dyDescent="0.3">
      <c r="B10" s="8" t="s">
        <v>5</v>
      </c>
      <c r="C10" s="3" t="s">
        <v>15</v>
      </c>
      <c r="D10" s="3" t="s">
        <v>21</v>
      </c>
      <c r="E10" s="3" t="s">
        <v>28</v>
      </c>
      <c r="F10" s="13">
        <v>46148</v>
      </c>
      <c r="G10" s="15">
        <v>66000</v>
      </c>
      <c r="H10" s="16">
        <v>521</v>
      </c>
      <c r="I10" s="3">
        <f t="shared" si="1"/>
        <v>3000</v>
      </c>
      <c r="J10" s="9" t="str">
        <f t="shared" si="0"/>
        <v/>
      </c>
    </row>
    <row r="11" spans="2:10" ht="20.100000000000001" customHeight="1" x14ac:dyDescent="0.3">
      <c r="B11" s="8" t="s">
        <v>6</v>
      </c>
      <c r="C11" s="3" t="s">
        <v>16</v>
      </c>
      <c r="D11" s="3" t="s">
        <v>23</v>
      </c>
      <c r="E11" s="3" t="s">
        <v>29</v>
      </c>
      <c r="F11" s="13">
        <v>46142</v>
      </c>
      <c r="G11" s="15">
        <v>90000</v>
      </c>
      <c r="H11" s="16">
        <v>800</v>
      </c>
      <c r="I11" s="3">
        <f t="shared" si="1"/>
        <v>2000</v>
      </c>
      <c r="J11" s="9" t="str">
        <f t="shared" si="0"/>
        <v/>
      </c>
    </row>
    <row r="12" spans="2:10" ht="20.100000000000001" customHeight="1" thickBot="1" x14ac:dyDescent="0.35">
      <c r="B12" s="10" t="s">
        <v>7</v>
      </c>
      <c r="C12" s="11" t="s">
        <v>17</v>
      </c>
      <c r="D12" s="11" t="s">
        <v>25</v>
      </c>
      <c r="E12" s="11" t="s">
        <v>30</v>
      </c>
      <c r="F12" s="23">
        <v>46200</v>
      </c>
      <c r="G12" s="24">
        <v>50000</v>
      </c>
      <c r="H12" s="25">
        <v>1719</v>
      </c>
      <c r="I12" s="11">
        <f t="shared" si="1"/>
        <v>2000</v>
      </c>
      <c r="J12" s="12">
        <f t="shared" si="0"/>
        <v>3</v>
      </c>
    </row>
    <row r="13" spans="2:10" ht="20.100000000000001" customHeight="1" x14ac:dyDescent="0.3">
      <c r="B13" s="44" t="s">
        <v>39</v>
      </c>
      <c r="C13" s="45"/>
      <c r="D13" s="46"/>
      <c r="E13" s="4">
        <f>DAVERAGE(D4:G12,4,D4:D5)</f>
        <v>60000</v>
      </c>
      <c r="F13" s="50"/>
      <c r="G13" s="52" t="s">
        <v>38</v>
      </c>
      <c r="H13" s="45"/>
      <c r="I13" s="46"/>
      <c r="J13" s="31">
        <f>MIN(G5:G12)</f>
        <v>30000</v>
      </c>
    </row>
    <row r="14" spans="2:10" ht="20.100000000000001" customHeight="1" thickBot="1" x14ac:dyDescent="0.35">
      <c r="B14" s="47" t="s">
        <v>40</v>
      </c>
      <c r="C14" s="48"/>
      <c r="D14" s="49"/>
      <c r="E14" s="11" t="str">
        <f>COUNTIF(예매수량,"&gt;="&amp;AVERAGE(예매수량))&amp;"개"</f>
        <v>3개</v>
      </c>
      <c r="F14" s="51"/>
      <c r="G14" s="14" t="s">
        <v>9</v>
      </c>
      <c r="H14" s="11" t="s">
        <v>10</v>
      </c>
      <c r="I14" s="14" t="s">
        <v>35</v>
      </c>
      <c r="J14" s="12">
        <f>VLOOKUP(H14,C5:H12,6,0)</f>
        <v>667</v>
      </c>
    </row>
    <row r="15" spans="2:10" ht="20.100000000000001" customHeight="1" x14ac:dyDescent="0.3"/>
    <row r="16" spans="2:10" ht="20.100000000000001" customHeight="1" x14ac:dyDescent="0.3"/>
    <row r="17" ht="20.100000000000001" customHeight="1" x14ac:dyDescent="0.3"/>
    <row r="18" ht="20.100000000000001" customHeight="1" x14ac:dyDescent="0.3"/>
    <row r="19" ht="20.100000000000001" customHeight="1" x14ac:dyDescent="0.3"/>
    <row r="20" ht="20.100000000000001" customHeight="1" x14ac:dyDescent="0.3"/>
  </sheetData>
  <mergeCells count="4">
    <mergeCell ref="B13:D13"/>
    <mergeCell ref="B14:D14"/>
    <mergeCell ref="F13:F14"/>
    <mergeCell ref="G13:I13"/>
  </mergeCells>
  <phoneticPr fontId="1" type="noConversion"/>
  <conditionalFormatting sqref="H5:H12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{FE7E33A3-3832-4D8A-8FCB-9CF37328BC26}</x14:id>
        </ext>
      </extLst>
    </cfRule>
  </conditionalFormatting>
  <dataValidations count="1">
    <dataValidation type="list" allowBlank="1" showInputMessage="1" showErrorMessage="1" sqref="H14" xr:uid="{5BA0055B-A808-4E94-B250-BC057B7ED0BE}">
      <formula1>$C$5:$C$12</formula1>
    </dataValidation>
  </dataValidation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E7E33A3-3832-4D8A-8FCB-9CF37328BC26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H5:H12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B6389-0813-4653-92D0-AEB623A5F003}">
  <dimension ref="B1:H22"/>
  <sheetViews>
    <sheetView workbookViewId="0">
      <selection activeCell="E28" sqref="E28"/>
    </sheetView>
  </sheetViews>
  <sheetFormatPr defaultRowHeight="16.5" x14ac:dyDescent="0.3"/>
  <cols>
    <col min="1" max="1" width="1.625" customWidth="1"/>
    <col min="2" max="2" width="10.375" bestFit="1" customWidth="1"/>
    <col min="3" max="3" width="18.625" bestFit="1" customWidth="1"/>
    <col min="4" max="4" width="13" bestFit="1" customWidth="1"/>
    <col min="5" max="5" width="10.25" customWidth="1"/>
    <col min="6" max="6" width="11.625" bestFit="1" customWidth="1"/>
    <col min="8" max="8" width="10.25" customWidth="1"/>
  </cols>
  <sheetData>
    <row r="1" spans="2:8" ht="17.25" thickBot="1" x14ac:dyDescent="0.35"/>
    <row r="2" spans="2:8" ht="27.75" thickBot="1" x14ac:dyDescent="0.35">
      <c r="B2" s="17" t="s">
        <v>0</v>
      </c>
      <c r="C2" s="18" t="s">
        <v>9</v>
      </c>
      <c r="D2" s="18" t="s">
        <v>19</v>
      </c>
      <c r="E2" s="18" t="s">
        <v>26</v>
      </c>
      <c r="F2" s="18" t="s">
        <v>33</v>
      </c>
      <c r="G2" s="19" t="s">
        <v>34</v>
      </c>
      <c r="H2" s="18" t="s">
        <v>35</v>
      </c>
    </row>
    <row r="3" spans="2:8" x14ac:dyDescent="0.3">
      <c r="B3" s="5" t="s">
        <v>1</v>
      </c>
      <c r="C3" s="6" t="s">
        <v>10</v>
      </c>
      <c r="D3" s="6" t="s">
        <v>23</v>
      </c>
      <c r="E3" s="6" t="s">
        <v>27</v>
      </c>
      <c r="F3" s="20">
        <v>46152</v>
      </c>
      <c r="G3" s="21">
        <v>30000</v>
      </c>
      <c r="H3" s="22">
        <v>667</v>
      </c>
    </row>
    <row r="4" spans="2:8" x14ac:dyDescent="0.3">
      <c r="B4" s="8" t="s">
        <v>2</v>
      </c>
      <c r="C4" s="3" t="s">
        <v>11</v>
      </c>
      <c r="D4" s="3" t="s">
        <v>21</v>
      </c>
      <c r="E4" s="3" t="s">
        <v>28</v>
      </c>
      <c r="F4" s="13">
        <v>46147</v>
      </c>
      <c r="G4" s="15">
        <v>70000</v>
      </c>
      <c r="H4" s="16">
        <v>1954</v>
      </c>
    </row>
    <row r="5" spans="2:8" x14ac:dyDescent="0.3">
      <c r="B5" s="8" t="s">
        <v>3</v>
      </c>
      <c r="C5" s="3" t="s">
        <v>12</v>
      </c>
      <c r="D5" s="3" t="s">
        <v>23</v>
      </c>
      <c r="E5" s="3" t="s">
        <v>29</v>
      </c>
      <c r="F5" s="13">
        <v>46181</v>
      </c>
      <c r="G5" s="15">
        <v>60000</v>
      </c>
      <c r="H5" s="16">
        <v>705</v>
      </c>
    </row>
    <row r="6" spans="2:8" x14ac:dyDescent="0.3">
      <c r="B6" s="8" t="s">
        <v>8</v>
      </c>
      <c r="C6" s="3" t="s">
        <v>13</v>
      </c>
      <c r="D6" s="3" t="s">
        <v>25</v>
      </c>
      <c r="E6" s="3" t="s">
        <v>30</v>
      </c>
      <c r="F6" s="13">
        <v>46130</v>
      </c>
      <c r="G6" s="15">
        <v>80000</v>
      </c>
      <c r="H6" s="16">
        <v>2752</v>
      </c>
    </row>
    <row r="7" spans="2:8" x14ac:dyDescent="0.3">
      <c r="B7" s="8" t="s">
        <v>4</v>
      </c>
      <c r="C7" s="3" t="s">
        <v>14</v>
      </c>
      <c r="D7" s="3" t="s">
        <v>21</v>
      </c>
      <c r="E7" s="3" t="s">
        <v>31</v>
      </c>
      <c r="F7" s="13">
        <v>46138</v>
      </c>
      <c r="G7" s="15">
        <v>30000</v>
      </c>
      <c r="H7" s="16">
        <v>598</v>
      </c>
    </row>
    <row r="8" spans="2:8" x14ac:dyDescent="0.3">
      <c r="B8" s="8" t="s">
        <v>5</v>
      </c>
      <c r="C8" s="3" t="s">
        <v>15</v>
      </c>
      <c r="D8" s="3" t="s">
        <v>21</v>
      </c>
      <c r="E8" s="3" t="s">
        <v>28</v>
      </c>
      <c r="F8" s="13">
        <v>46148</v>
      </c>
      <c r="G8" s="15">
        <v>66000</v>
      </c>
      <c r="H8" s="16">
        <v>521</v>
      </c>
    </row>
    <row r="9" spans="2:8" x14ac:dyDescent="0.3">
      <c r="B9" s="8" t="s">
        <v>6</v>
      </c>
      <c r="C9" s="3" t="s">
        <v>16</v>
      </c>
      <c r="D9" s="3" t="s">
        <v>23</v>
      </c>
      <c r="E9" s="3" t="s">
        <v>29</v>
      </c>
      <c r="F9" s="13">
        <v>46142</v>
      </c>
      <c r="G9" s="15">
        <v>90000</v>
      </c>
      <c r="H9" s="16">
        <v>800</v>
      </c>
    </row>
    <row r="10" spans="2:8" ht="17.25" thickBot="1" x14ac:dyDescent="0.35">
      <c r="B10" s="10" t="s">
        <v>7</v>
      </c>
      <c r="C10" s="11" t="s">
        <v>17</v>
      </c>
      <c r="D10" s="11" t="s">
        <v>25</v>
      </c>
      <c r="E10" s="11" t="s">
        <v>30</v>
      </c>
      <c r="F10" s="23">
        <v>46200</v>
      </c>
      <c r="G10" s="24">
        <v>50000</v>
      </c>
      <c r="H10" s="25">
        <v>1719</v>
      </c>
    </row>
    <row r="13" spans="2:8" x14ac:dyDescent="0.3">
      <c r="B13" s="29" t="s">
        <v>0</v>
      </c>
      <c r="C13" s="29" t="s">
        <v>35</v>
      </c>
    </row>
    <row r="14" spans="2:8" x14ac:dyDescent="0.3">
      <c r="B14" s="1" t="s">
        <v>41</v>
      </c>
      <c r="C14" s="1"/>
    </row>
    <row r="15" spans="2:8" x14ac:dyDescent="0.3">
      <c r="B15" s="1"/>
      <c r="C15" s="1" t="s">
        <v>42</v>
      </c>
    </row>
    <row r="18" spans="2:8" ht="40.5" x14ac:dyDescent="0.3">
      <c r="B18" s="32" t="s">
        <v>0</v>
      </c>
      <c r="C18" s="33" t="s">
        <v>9</v>
      </c>
      <c r="D18" s="33" t="s">
        <v>19</v>
      </c>
      <c r="E18" s="33" t="s">
        <v>26</v>
      </c>
      <c r="F18" s="33" t="s">
        <v>33</v>
      </c>
      <c r="G18" s="34" t="s">
        <v>34</v>
      </c>
      <c r="H18" s="35" t="s">
        <v>35</v>
      </c>
    </row>
    <row r="19" spans="2:8" x14ac:dyDescent="0.3">
      <c r="B19" s="36" t="s">
        <v>2</v>
      </c>
      <c r="C19" s="3" t="s">
        <v>11</v>
      </c>
      <c r="D19" s="3" t="s">
        <v>21</v>
      </c>
      <c r="E19" s="3" t="s">
        <v>28</v>
      </c>
      <c r="F19" s="13">
        <v>46147</v>
      </c>
      <c r="G19" s="15">
        <v>70000</v>
      </c>
      <c r="H19" s="37">
        <v>1954</v>
      </c>
    </row>
    <row r="20" spans="2:8" x14ac:dyDescent="0.3">
      <c r="B20" s="36" t="s">
        <v>8</v>
      </c>
      <c r="C20" s="3" t="s">
        <v>13</v>
      </c>
      <c r="D20" s="3" t="s">
        <v>25</v>
      </c>
      <c r="E20" s="3" t="s">
        <v>30</v>
      </c>
      <c r="F20" s="13">
        <v>46130</v>
      </c>
      <c r="G20" s="15">
        <v>80000</v>
      </c>
      <c r="H20" s="37">
        <v>2752</v>
      </c>
    </row>
    <row r="21" spans="2:8" x14ac:dyDescent="0.3">
      <c r="B21" s="36" t="s">
        <v>6</v>
      </c>
      <c r="C21" s="3" t="s">
        <v>16</v>
      </c>
      <c r="D21" s="3" t="s">
        <v>23</v>
      </c>
      <c r="E21" s="3" t="s">
        <v>29</v>
      </c>
      <c r="F21" s="13">
        <v>46142</v>
      </c>
      <c r="G21" s="15">
        <v>90000</v>
      </c>
      <c r="H21" s="37">
        <v>800</v>
      </c>
    </row>
    <row r="22" spans="2:8" x14ac:dyDescent="0.3">
      <c r="B22" s="38" t="s">
        <v>7</v>
      </c>
      <c r="C22" s="39" t="s">
        <v>17</v>
      </c>
      <c r="D22" s="39" t="s">
        <v>25</v>
      </c>
      <c r="E22" s="39" t="s">
        <v>30</v>
      </c>
      <c r="F22" s="40">
        <v>46200</v>
      </c>
      <c r="G22" s="41">
        <v>50000</v>
      </c>
      <c r="H22" s="42">
        <v>1719</v>
      </c>
    </row>
  </sheetData>
  <phoneticPr fontId="1" type="noConversion"/>
  <conditionalFormatting sqref="H3:H10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{B3E3345A-91A0-4842-809F-357F927B1FBF}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3E3345A-91A0-4842-809F-357F927B1FBF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H3:H10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388C5-1ECF-484D-8AF0-057EB679FF2E}">
  <dimension ref="B2:H12"/>
  <sheetViews>
    <sheetView workbookViewId="0">
      <selection activeCell="F22" sqref="F22"/>
    </sheetView>
  </sheetViews>
  <sheetFormatPr defaultRowHeight="16.5" x14ac:dyDescent="0.3"/>
  <cols>
    <col min="1" max="1" width="1.625" customWidth="1"/>
    <col min="2" max="2" width="11.375" bestFit="1" customWidth="1"/>
    <col min="3" max="3" width="13.125" bestFit="1" customWidth="1"/>
    <col min="4" max="4" width="21.375" bestFit="1" customWidth="1"/>
    <col min="5" max="5" width="13.25" bestFit="1" customWidth="1"/>
    <col min="6" max="6" width="21.375" bestFit="1" customWidth="1"/>
    <col min="7" max="7" width="13.25" bestFit="1" customWidth="1"/>
    <col min="8" max="8" width="21.375" bestFit="1" customWidth="1"/>
    <col min="9" max="10" width="18" bestFit="1" customWidth="1"/>
  </cols>
  <sheetData>
    <row r="2" spans="2:8" x14ac:dyDescent="0.3">
      <c r="B2" s="26"/>
      <c r="C2" s="27" t="s">
        <v>18</v>
      </c>
      <c r="D2" s="26"/>
      <c r="E2" s="26"/>
      <c r="F2" s="26"/>
      <c r="G2" s="26"/>
      <c r="H2" s="26"/>
    </row>
    <row r="3" spans="2:8" x14ac:dyDescent="0.3">
      <c r="B3" s="26"/>
      <c r="C3" s="53" t="s">
        <v>22</v>
      </c>
      <c r="D3" s="54"/>
      <c r="E3" s="53" t="s">
        <v>24</v>
      </c>
      <c r="F3" s="54"/>
      <c r="G3" s="53" t="s">
        <v>20</v>
      </c>
      <c r="H3" s="54"/>
    </row>
    <row r="4" spans="2:8" x14ac:dyDescent="0.3">
      <c r="B4" s="27" t="s">
        <v>32</v>
      </c>
      <c r="C4" s="28" t="s">
        <v>47</v>
      </c>
      <c r="D4" s="28" t="s">
        <v>49</v>
      </c>
      <c r="E4" s="28" t="s">
        <v>47</v>
      </c>
      <c r="F4" s="28" t="s">
        <v>49</v>
      </c>
      <c r="G4" s="28" t="s">
        <v>47</v>
      </c>
      <c r="H4" s="28" t="s">
        <v>49</v>
      </c>
    </row>
    <row r="5" spans="2:8" x14ac:dyDescent="0.3">
      <c r="B5" s="43" t="s">
        <v>44</v>
      </c>
      <c r="C5" s="43">
        <v>1</v>
      </c>
      <c r="D5" s="43">
        <v>90000</v>
      </c>
      <c r="E5" s="43">
        <v>1</v>
      </c>
      <c r="F5" s="43">
        <v>80000</v>
      </c>
      <c r="G5" s="43">
        <v>1</v>
      </c>
      <c r="H5" s="43">
        <v>30000</v>
      </c>
    </row>
    <row r="6" spans="2:8" x14ac:dyDescent="0.3">
      <c r="B6" s="43" t="s">
        <v>45</v>
      </c>
      <c r="C6" s="43">
        <v>1</v>
      </c>
      <c r="D6" s="43">
        <v>30000</v>
      </c>
      <c r="E6" s="43" t="s">
        <v>48</v>
      </c>
      <c r="F6" s="43" t="s">
        <v>48</v>
      </c>
      <c r="G6" s="43">
        <v>2</v>
      </c>
      <c r="H6" s="43">
        <v>68000</v>
      </c>
    </row>
    <row r="7" spans="2:8" x14ac:dyDescent="0.3">
      <c r="B7" s="43" t="s">
        <v>46</v>
      </c>
      <c r="C7" s="43">
        <v>1</v>
      </c>
      <c r="D7" s="43">
        <v>60000</v>
      </c>
      <c r="E7" s="43">
        <v>1</v>
      </c>
      <c r="F7" s="43">
        <v>50000</v>
      </c>
      <c r="G7" s="43" t="s">
        <v>48</v>
      </c>
      <c r="H7" s="43" t="s">
        <v>48</v>
      </c>
    </row>
    <row r="8" spans="2:8" x14ac:dyDescent="0.3">
      <c r="B8" s="43" t="s">
        <v>43</v>
      </c>
      <c r="C8" s="43">
        <v>3</v>
      </c>
      <c r="D8" s="43">
        <v>60000</v>
      </c>
      <c r="E8" s="43">
        <v>2</v>
      </c>
      <c r="F8" s="43">
        <v>65000</v>
      </c>
      <c r="G8" s="43">
        <v>3</v>
      </c>
      <c r="H8" s="43">
        <v>55333.333333333336</v>
      </c>
    </row>
    <row r="12" spans="2:8" x14ac:dyDescent="0.3">
      <c r="D12" t="s">
        <v>50</v>
      </c>
    </row>
  </sheetData>
  <mergeCells count="3">
    <mergeCell ref="G3:H3"/>
    <mergeCell ref="C3:D3"/>
    <mergeCell ref="E3:F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예매수량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민진 계</dc:creator>
  <cp:lastModifiedBy>민진 계</cp:lastModifiedBy>
  <dcterms:created xsi:type="dcterms:W3CDTF">2026-06-29T04:28:52Z</dcterms:created>
  <dcterms:modified xsi:type="dcterms:W3CDTF">2026-06-29T09:44:01Z</dcterms:modified>
</cp:coreProperties>
</file>