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 codeName="{899C9086-67A9-5B14-2C2D-5A8001700F7D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82102\OneDrive\바탕 화면\"/>
    </mc:Choice>
  </mc:AlternateContent>
  <xr:revisionPtr revIDLastSave="0" documentId="13_ncr:1_{2275808A-05A8-453C-A2FF-7B66F493F21C}" xr6:coauthVersionLast="47" xr6:coauthVersionMax="47" xr10:uidLastSave="{00000000-0000-0000-0000-000000000000}"/>
  <bookViews>
    <workbookView xWindow="11424" yWindow="0" windowWidth="11712" windowHeight="12336" firstSheet="4" activeTab="4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eta.T" hidden="1" xlm="1">#NAME?</definedName>
    <definedName name="입사년도">'기본작업-2'!$G$4:$G$12</definedName>
  </definedName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7" l="1"/>
  <c r="F15" i="7"/>
  <c r="D15" i="7"/>
  <c r="G29" i="6"/>
  <c r="G23" i="6"/>
  <c r="G18" i="6"/>
  <c r="G13" i="6"/>
  <c r="G7" i="6"/>
  <c r="G31" i="6" s="1"/>
  <c r="D30" i="6"/>
  <c r="D24" i="6"/>
  <c r="D19" i="6"/>
  <c r="D14" i="6"/>
  <c r="D8" i="6"/>
  <c r="D32" i="6" l="1"/>
  <c r="E5" i="8" l="1"/>
  <c r="E6" i="8"/>
  <c r="E7" i="8"/>
  <c r="E8" i="8"/>
  <c r="E9" i="8"/>
  <c r="E10" i="8"/>
  <c r="E4" i="8"/>
  <c r="F5" i="7"/>
  <c r="F6" i="7"/>
  <c r="F7" i="7"/>
  <c r="F8" i="7"/>
  <c r="F9" i="7"/>
  <c r="F10" i="7"/>
  <c r="F11" i="7"/>
  <c r="F12" i="7"/>
  <c r="F13" i="7"/>
  <c r="F14" i="7"/>
  <c r="F4" i="7"/>
  <c r="H5" i="5"/>
  <c r="H6" i="5"/>
  <c r="H7" i="5"/>
  <c r="H8" i="5"/>
  <c r="H9" i="5"/>
  <c r="H10" i="5"/>
  <c r="H11" i="5"/>
  <c r="H12" i="5"/>
  <c r="H13" i="5"/>
  <c r="H14" i="5"/>
  <c r="H15" i="5"/>
  <c r="H4" i="5"/>
  <c r="F4" i="4"/>
  <c r="F5" i="4"/>
  <c r="F6" i="4"/>
  <c r="F7" i="4"/>
  <c r="F8" i="4"/>
  <c r="F9" i="4"/>
  <c r="F10" i="4"/>
  <c r="F11" i="4"/>
  <c r="F3" i="4"/>
</calcChain>
</file>

<file path=xl/sharedStrings.xml><?xml version="1.0" encoding="utf-8"?>
<sst xmlns="http://schemas.openxmlformats.org/spreadsheetml/2006/main" count="528" uniqueCount="334">
  <si>
    <t>성별</t>
  </si>
  <si>
    <t>회원코드</t>
  </si>
  <si>
    <t>연락처</t>
  </si>
  <si>
    <t>남</t>
  </si>
  <si>
    <t>여</t>
  </si>
  <si>
    <t>배드민턴센터 회원명단</t>
    <phoneticPr fontId="1" type="noConversion"/>
  </si>
  <si>
    <t>상공회사 사원관리현황</t>
    <phoneticPr fontId="1" type="noConversion"/>
  </si>
  <si>
    <t>부서</t>
  </si>
  <si>
    <t>사원명</t>
  </si>
  <si>
    <t>직책</t>
  </si>
  <si>
    <t>학력</t>
  </si>
  <si>
    <t>입사년도</t>
  </si>
  <si>
    <t>관리부</t>
    <phoneticPr fontId="1" type="noConversion"/>
  </si>
  <si>
    <t>기획부</t>
    <phoneticPr fontId="1" type="noConversion"/>
  </si>
  <si>
    <t>영업부</t>
  </si>
  <si>
    <t>영업부</t>
    <phoneticPr fontId="1" type="noConversion"/>
  </si>
  <si>
    <t>허미진</t>
  </si>
  <si>
    <t>과장</t>
  </si>
  <si>
    <t>대학원졸</t>
  </si>
  <si>
    <t>정보처리</t>
  </si>
  <si>
    <t>무기한</t>
  </si>
  <si>
    <t>대리</t>
  </si>
  <si>
    <t>대졸</t>
  </si>
  <si>
    <t>워드프로세서</t>
  </si>
  <si>
    <t>강하지</t>
  </si>
  <si>
    <t>사원</t>
  </si>
  <si>
    <t>고졸</t>
  </si>
  <si>
    <t>컴퓨터활용능력</t>
  </si>
  <si>
    <t>고요한</t>
  </si>
  <si>
    <t>이백원</t>
  </si>
  <si>
    <t>정수기</t>
  </si>
  <si>
    <t>신수학</t>
  </si>
  <si>
    <t>최첨단</t>
  </si>
  <si>
    <t>박두식</t>
  </si>
  <si>
    <t>연봉</t>
    <phoneticPr fontId="1" type="noConversion"/>
  </si>
  <si>
    <t>아파트 분양가 분석 현황</t>
    <phoneticPr fontId="1" type="noConversion"/>
  </si>
  <si>
    <t>위치</t>
  </si>
  <si>
    <t>아파트명</t>
  </si>
  <si>
    <t>구분</t>
  </si>
  <si>
    <t>세대수</t>
  </si>
  <si>
    <t>서울</t>
  </si>
  <si>
    <t>자이야</t>
  </si>
  <si>
    <t>일반</t>
  </si>
  <si>
    <t>푸르자나</t>
  </si>
  <si>
    <t>LH</t>
  </si>
  <si>
    <t>임대</t>
  </si>
  <si>
    <t>경기</t>
  </si>
  <si>
    <t>좀편한세상</t>
  </si>
  <si>
    <t>아이파크</t>
  </si>
  <si>
    <t>인천</t>
  </si>
  <si>
    <t>대전</t>
  </si>
  <si>
    <t>분양가(3.3㎡당)</t>
    <phoneticPr fontId="1" type="noConversion"/>
  </si>
  <si>
    <t>[표1]</t>
  </si>
  <si>
    <t>중간고사 성적표</t>
  </si>
  <si>
    <t>성명</t>
  </si>
  <si>
    <t>국어</t>
  </si>
  <si>
    <t>영어</t>
  </si>
  <si>
    <t>수학</t>
  </si>
  <si>
    <t>총점</t>
  </si>
  <si>
    <t>이용해</t>
  </si>
  <si>
    <t>왕고집</t>
  </si>
  <si>
    <t>안면상</t>
  </si>
  <si>
    <t>경운기</t>
  </si>
  <si>
    <t>김치국</t>
  </si>
  <si>
    <t>오지람</t>
  </si>
  <si>
    <t>최고운</t>
  </si>
  <si>
    <t>남달리</t>
  </si>
  <si>
    <t>오심판</t>
  </si>
  <si>
    <t>조건에 맞는 학생의 총점 평균</t>
    <phoneticPr fontId="1" type="noConversion"/>
  </si>
  <si>
    <t>[표2]</t>
  </si>
  <si>
    <t>제품판매현황</t>
  </si>
  <si>
    <t>제품코드</t>
  </si>
  <si>
    <t>대리점</t>
  </si>
  <si>
    <t>판매량</t>
  </si>
  <si>
    <t>재고량</t>
  </si>
  <si>
    <t>총판매액</t>
  </si>
  <si>
    <t>C-823</t>
  </si>
  <si>
    <t>마포</t>
  </si>
  <si>
    <t>강남</t>
  </si>
  <si>
    <t>노원</t>
  </si>
  <si>
    <t>R-121</t>
  </si>
  <si>
    <t>W-118</t>
  </si>
  <si>
    <t>&lt;판매가표&gt;</t>
    <phoneticPr fontId="1" type="noConversion"/>
  </si>
  <si>
    <t>코드</t>
    <phoneticPr fontId="1" type="noConversion"/>
  </si>
  <si>
    <t>판매가</t>
    <phoneticPr fontId="1" type="noConversion"/>
  </si>
  <si>
    <t>C</t>
    <phoneticPr fontId="1" type="noConversion"/>
  </si>
  <si>
    <t>W</t>
    <phoneticPr fontId="1" type="noConversion"/>
  </si>
  <si>
    <t>R</t>
    <phoneticPr fontId="1" type="noConversion"/>
  </si>
  <si>
    <t>도서코드</t>
  </si>
  <si>
    <t>1월</t>
  </si>
  <si>
    <t>2월</t>
  </si>
  <si>
    <t>3월</t>
  </si>
  <si>
    <t>결과</t>
  </si>
  <si>
    <t>IT-25</t>
  </si>
  <si>
    <t>수험서</t>
  </si>
  <si>
    <t>EC-60</t>
  </si>
  <si>
    <t>경제/경영</t>
  </si>
  <si>
    <t>RF-10</t>
  </si>
  <si>
    <t>교양</t>
  </si>
  <si>
    <t>FT-41</t>
  </si>
  <si>
    <t>소설</t>
  </si>
  <si>
    <t>HB-49</t>
  </si>
  <si>
    <t>취미</t>
  </si>
  <si>
    <t>HT-33</t>
  </si>
  <si>
    <t>건강</t>
  </si>
  <si>
    <t>PC-52</t>
  </si>
  <si>
    <t>컴퓨터</t>
  </si>
  <si>
    <t>TV-77</t>
  </si>
  <si>
    <t>여행</t>
  </si>
  <si>
    <t>[표3]</t>
    <phoneticPr fontId="1" type="noConversion"/>
  </si>
  <si>
    <t>1/4분기 매출결과</t>
    <phoneticPr fontId="1" type="noConversion"/>
  </si>
  <si>
    <t>단위 : 만원</t>
    <phoneticPr fontId="1" type="noConversion"/>
  </si>
  <si>
    <t>[표4]</t>
    <phoneticPr fontId="1" type="noConversion"/>
  </si>
  <si>
    <t>수영장 회원 현황</t>
    <phoneticPr fontId="1" type="noConversion"/>
  </si>
  <si>
    <t>수강요일</t>
  </si>
  <si>
    <t>주민등록번호</t>
  </si>
  <si>
    <t>SE-501</t>
  </si>
  <si>
    <t>정보훈</t>
  </si>
  <si>
    <t>월, 수</t>
  </si>
  <si>
    <t>890621-1******</t>
  </si>
  <si>
    <t>SE-502</t>
  </si>
  <si>
    <t>김우유</t>
  </si>
  <si>
    <t>910508-2******</t>
  </si>
  <si>
    <t>SE-503</t>
  </si>
  <si>
    <t>한효연</t>
  </si>
  <si>
    <t>890731-1******</t>
  </si>
  <si>
    <t>SE-504</t>
  </si>
  <si>
    <t>김만복</t>
  </si>
  <si>
    <t>881001-1******</t>
  </si>
  <si>
    <t>SE-505</t>
  </si>
  <si>
    <t>김민주</t>
  </si>
  <si>
    <t>951212-2******</t>
  </si>
  <si>
    <t>SE-506</t>
  </si>
  <si>
    <t>성인수</t>
  </si>
  <si>
    <t>900816-2******</t>
  </si>
  <si>
    <t>SE-507</t>
  </si>
  <si>
    <t>유재명</t>
  </si>
  <si>
    <t>화, 목</t>
  </si>
  <si>
    <t>011115-3******</t>
  </si>
  <si>
    <t>SE-508</t>
  </si>
  <si>
    <t>최미영</t>
  </si>
  <si>
    <t>000507-3******</t>
  </si>
  <si>
    <t>SE-509</t>
  </si>
  <si>
    <t>강신국</t>
  </si>
  <si>
    <t>010909-4******</t>
  </si>
  <si>
    <t>SE-510</t>
  </si>
  <si>
    <t>임미희</t>
  </si>
  <si>
    <t>010227-4******</t>
  </si>
  <si>
    <t>SE-511</t>
  </si>
  <si>
    <t>나영식</t>
  </si>
  <si>
    <t>021026-3******</t>
  </si>
  <si>
    <t>SE-512</t>
  </si>
  <si>
    <t>이원해</t>
  </si>
  <si>
    <t>000411-4******</t>
  </si>
  <si>
    <t>[표5]</t>
    <phoneticPr fontId="1" type="noConversion"/>
  </si>
  <si>
    <t>승진심사 결과표</t>
    <phoneticPr fontId="1" type="noConversion"/>
  </si>
  <si>
    <t>근태</t>
  </si>
  <si>
    <t>시험</t>
  </si>
  <si>
    <t>승진여부</t>
  </si>
  <si>
    <t>전기판</t>
  </si>
  <si>
    <t>승진</t>
  </si>
  <si>
    <t>백수인</t>
  </si>
  <si>
    <t>경리부</t>
  </si>
  <si>
    <t>공양미</t>
  </si>
  <si>
    <t>제작부</t>
  </si>
  <si>
    <t>이나중</t>
  </si>
  <si>
    <t>배사공</t>
  </si>
  <si>
    <t>이용자</t>
  </si>
  <si>
    <t>신주사</t>
  </si>
  <si>
    <t>임신중</t>
  </si>
  <si>
    <t>이대로</t>
  </si>
  <si>
    <t>여사원 승진자 수</t>
    <phoneticPr fontId="1" type="noConversion"/>
  </si>
  <si>
    <t>통조림 가공생산 현황</t>
    <phoneticPr fontId="1" type="noConversion"/>
  </si>
  <si>
    <t>생산코드</t>
  </si>
  <si>
    <t>생산일</t>
  </si>
  <si>
    <t>가공팀</t>
  </si>
  <si>
    <t>가공품명</t>
  </si>
  <si>
    <t>생산원가</t>
  </si>
  <si>
    <t>생산수량</t>
  </si>
  <si>
    <t>불량율</t>
  </si>
  <si>
    <t>목표매출액</t>
  </si>
  <si>
    <t>35-T-01</t>
  </si>
  <si>
    <t>가공1팀</t>
  </si>
  <si>
    <t>참치</t>
  </si>
  <si>
    <t>12-P-01</t>
  </si>
  <si>
    <t>파인애플</t>
  </si>
  <si>
    <t>90-C-01</t>
  </si>
  <si>
    <t>닭가슴살</t>
  </si>
  <si>
    <t>48-S-01</t>
  </si>
  <si>
    <t>꽁치</t>
  </si>
  <si>
    <t>35-T-02</t>
  </si>
  <si>
    <t>가공2팀</t>
  </si>
  <si>
    <t>12-P-02</t>
  </si>
  <si>
    <t>90-C-02</t>
  </si>
  <si>
    <t>48-S-02</t>
  </si>
  <si>
    <t>35-T-03</t>
  </si>
  <si>
    <t>가공3팀</t>
  </si>
  <si>
    <t>12-P-03</t>
  </si>
  <si>
    <t>90-C-03</t>
  </si>
  <si>
    <t>48-S-03</t>
  </si>
  <si>
    <t>동호회 회원 현황</t>
    <phoneticPr fontId="1" type="noConversion"/>
  </si>
  <si>
    <t>지역</t>
  </si>
  <si>
    <t>나이</t>
  </si>
  <si>
    <t>직업</t>
  </si>
  <si>
    <t>기부금</t>
  </si>
  <si>
    <t>한동호</t>
  </si>
  <si>
    <t>회사원</t>
  </si>
  <si>
    <t>010-6547-3274</t>
  </si>
  <si>
    <t>김만우</t>
  </si>
  <si>
    <t>대학생</t>
  </si>
  <si>
    <t>010-3488-3541</t>
  </si>
  <si>
    <t>고기주</t>
  </si>
  <si>
    <t>자영업</t>
  </si>
  <si>
    <t>010-9374-5274</t>
  </si>
  <si>
    <t>충북</t>
  </si>
  <si>
    <t>현도용</t>
  </si>
  <si>
    <t>대학교수</t>
  </si>
  <si>
    <t>010-3214-6987</t>
  </si>
  <si>
    <t>무진장</t>
  </si>
  <si>
    <t>010-3355-6674</t>
  </si>
  <si>
    <t>부산</t>
  </si>
  <si>
    <t>조금만</t>
  </si>
  <si>
    <t>010-3247-5665</t>
  </si>
  <si>
    <t>고향이</t>
  </si>
  <si>
    <t>의사</t>
  </si>
  <si>
    <t>010-3574-7257</t>
  </si>
  <si>
    <t>우양아</t>
  </si>
  <si>
    <t>010-2178-2008</t>
  </si>
  <si>
    <t>강도인</t>
  </si>
  <si>
    <t>010-3547-8222</t>
  </si>
  <si>
    <t>허수리</t>
  </si>
  <si>
    <t>변호사</t>
  </si>
  <si>
    <t>010-7827-1610</t>
  </si>
  <si>
    <t>전대용</t>
  </si>
  <si>
    <t>010-9357-9956</t>
  </si>
  <si>
    <t>전용택</t>
  </si>
  <si>
    <t>010-6757-2121</t>
  </si>
  <si>
    <t>선구안</t>
  </si>
  <si>
    <t>010-6279-2918</t>
  </si>
  <si>
    <t>감사용</t>
  </si>
  <si>
    <t>010-3274-1092</t>
  </si>
  <si>
    <t>이리온</t>
  </si>
  <si>
    <t>010-4698-1007</t>
  </si>
  <si>
    <t>장수옥</t>
  </si>
  <si>
    <t>회계사</t>
  </si>
  <si>
    <t>010-5798-3127</t>
  </si>
  <si>
    <t>유인원</t>
  </si>
  <si>
    <t>010-3617-5744</t>
  </si>
  <si>
    <t>4월 카드 사용 내역</t>
    <phoneticPr fontId="1" type="noConversion"/>
  </si>
  <si>
    <t>사용일자</t>
  </si>
  <si>
    <t>사용가맹점</t>
  </si>
  <si>
    <t>할부기간</t>
  </si>
  <si>
    <t>사용금액</t>
  </si>
  <si>
    <t>할인금액</t>
  </si>
  <si>
    <t>결제금액</t>
  </si>
  <si>
    <t>서울바게트</t>
  </si>
  <si>
    <t>디마트(마포)</t>
  </si>
  <si>
    <t>로우마트</t>
  </si>
  <si>
    <t>상공의원</t>
  </si>
  <si>
    <t>상공주유소</t>
  </si>
  <si>
    <t>축산물전문점</t>
  </si>
  <si>
    <t>맛나식당</t>
  </si>
  <si>
    <t>영화박스</t>
  </si>
  <si>
    <t>TV홈쇼핑</t>
  </si>
  <si>
    <t>합계</t>
    <phoneticPr fontId="1" type="noConversion"/>
  </si>
  <si>
    <t>우리나라 수출현황</t>
    <phoneticPr fontId="1" type="noConversion"/>
  </si>
  <si>
    <t>품명</t>
  </si>
  <si>
    <t>수출지역</t>
  </si>
  <si>
    <t>수출단가</t>
  </si>
  <si>
    <t>수출량</t>
  </si>
  <si>
    <t>수출총액</t>
  </si>
  <si>
    <t>스마트폰</t>
  </si>
  <si>
    <t>북아메리카</t>
  </si>
  <si>
    <t>냉장고</t>
  </si>
  <si>
    <t>남아메리카</t>
  </si>
  <si>
    <t>자동차</t>
  </si>
  <si>
    <t>아시아</t>
  </si>
  <si>
    <t>석유제품</t>
  </si>
  <si>
    <t>오세아니아</t>
  </si>
  <si>
    <t>유럽</t>
  </si>
  <si>
    <t>섬유</t>
  </si>
  <si>
    <t>중동</t>
  </si>
  <si>
    <t>3D TV</t>
  </si>
  <si>
    <t>아프리카</t>
  </si>
  <si>
    <t>전용면적</t>
    <phoneticPr fontId="1" type="noConversion"/>
  </si>
  <si>
    <t>148㎡</t>
    <phoneticPr fontId="1" type="noConversion"/>
  </si>
  <si>
    <t>85㎡</t>
    <phoneticPr fontId="1" type="noConversion"/>
  </si>
  <si>
    <t>101㎡</t>
    <phoneticPr fontId="1" type="noConversion"/>
  </si>
  <si>
    <t>회원명</t>
    <phoneticPr fontId="1" type="noConversion"/>
  </si>
  <si>
    <t>박영민</t>
    <phoneticPr fontId="1" type="noConversion"/>
  </si>
  <si>
    <t>조호준</t>
    <phoneticPr fontId="1" type="noConversion"/>
  </si>
  <si>
    <t>윤미나</t>
    <phoneticPr fontId="1" type="noConversion"/>
  </si>
  <si>
    <t>김은소</t>
    <phoneticPr fontId="1" type="noConversion"/>
  </si>
  <si>
    <t>민나영</t>
    <phoneticPr fontId="1" type="noConversion"/>
  </si>
  <si>
    <t>김진성</t>
    <phoneticPr fontId="1" type="noConversion"/>
  </si>
  <si>
    <t>성별</t>
    <phoneticPr fontId="1" type="noConversion"/>
  </si>
  <si>
    <t>남</t>
    <phoneticPr fontId="1" type="noConversion"/>
  </si>
  <si>
    <t>여</t>
    <phoneticPr fontId="1" type="noConversion"/>
  </si>
  <si>
    <t>회원코드</t>
    <phoneticPr fontId="1" type="noConversion"/>
  </si>
  <si>
    <t>YM-1035</t>
    <phoneticPr fontId="1" type="noConversion"/>
  </si>
  <si>
    <t>HJ-1068</t>
    <phoneticPr fontId="1" type="noConversion"/>
  </si>
  <si>
    <t>MN-1086</t>
    <phoneticPr fontId="1" type="noConversion"/>
  </si>
  <si>
    <t>ES-1268</t>
    <phoneticPr fontId="1" type="noConversion"/>
  </si>
  <si>
    <t>NY-2305</t>
    <phoneticPr fontId="1" type="noConversion"/>
  </si>
  <si>
    <t>JS-2048</t>
    <phoneticPr fontId="1" type="noConversion"/>
  </si>
  <si>
    <t>수강일</t>
    <phoneticPr fontId="1" type="noConversion"/>
  </si>
  <si>
    <t>월, 수, 금</t>
    <phoneticPr fontId="1" type="noConversion"/>
  </si>
  <si>
    <t>화, 목, 토</t>
    <phoneticPr fontId="1" type="noConversion"/>
  </si>
  <si>
    <t>연락처</t>
    <phoneticPr fontId="1" type="noConversion"/>
  </si>
  <si>
    <t>010-6954-8697</t>
    <phoneticPr fontId="1" type="noConversion"/>
  </si>
  <si>
    <t>010-6847-6833</t>
    <phoneticPr fontId="1" type="noConversion"/>
  </si>
  <si>
    <t>010-9853-2381</t>
    <phoneticPr fontId="1" type="noConversion"/>
  </si>
  <si>
    <t>010-7895-5552</t>
    <phoneticPr fontId="1" type="noConversion"/>
  </si>
  <si>
    <t>010-3218-9987</t>
    <phoneticPr fontId="1" type="noConversion"/>
  </si>
  <si>
    <t>010-5874-6985</t>
    <phoneticPr fontId="1" type="noConversion"/>
  </si>
  <si>
    <t>납입회비</t>
    <phoneticPr fontId="1" type="noConversion"/>
  </si>
  <si>
    <t>資格證</t>
    <phoneticPr fontId="1" type="noConversion"/>
  </si>
  <si>
    <t>서울</t>
    <phoneticPr fontId="1" type="noConversion"/>
  </si>
  <si>
    <t>(모두)</t>
  </si>
  <si>
    <t>행 레이블</t>
  </si>
  <si>
    <t>총합계</t>
  </si>
  <si>
    <t>열 레이블</t>
  </si>
  <si>
    <t>평균 : 목표매출액</t>
  </si>
  <si>
    <t>충북 최대</t>
  </si>
  <si>
    <t>서울 최대</t>
  </si>
  <si>
    <t>부산 최대</t>
  </si>
  <si>
    <t>대전 최대</t>
  </si>
  <si>
    <t>경기 최대</t>
  </si>
  <si>
    <t>전체 최대값</t>
  </si>
  <si>
    <t>충북 요약</t>
  </si>
  <si>
    <t>서울 요약</t>
  </si>
  <si>
    <t>부산 요약</t>
  </si>
  <si>
    <t>대전 요약</t>
  </si>
  <si>
    <t>경기 요약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</si>
</sst>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m&quot;월&quot;\ d&quot;일&quot;;@"/>
    <numFmt numFmtId="177" formatCode="mm\/dd"/>
    <numFmt numFmtId="178" formatCode="#,##0_ "/>
    <numFmt numFmtId="179" formatCode="#,##0&quot;만원&quot;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i/>
      <u/>
      <sz val="16"/>
      <color theme="1"/>
      <name val="궁서체"/>
      <family val="1"/>
      <charset val="129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/>
      </patternFill>
    </fill>
    <fill>
      <patternFill patternType="solid">
        <fgColor rgb="FF0070C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178" fontId="0" fillId="0" borderId="1" xfId="0" applyNumberFormat="1" applyBorder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8" fontId="0" fillId="0" borderId="0" xfId="0" applyNumberFormat="1">
      <alignment vertical="center"/>
    </xf>
    <xf numFmtId="0" fontId="9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3" borderId="2" xfId="2" applyBorder="1" applyAlignment="1">
      <alignment horizontal="center" vertical="center"/>
    </xf>
    <xf numFmtId="0" fontId="6" fillId="3" borderId="3" xfId="2" applyBorder="1" applyAlignment="1">
      <alignment horizontal="center" vertical="center"/>
    </xf>
    <xf numFmtId="0" fontId="6" fillId="3" borderId="4" xfId="2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9" fontId="0" fillId="0" borderId="6" xfId="0" applyNumberForma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9" fontId="0" fillId="0" borderId="9" xfId="0" applyNumberFormat="1" applyBorder="1">
      <alignment vertical="center"/>
    </xf>
  </cellXfs>
  <cellStyles count="3">
    <cellStyle name="강조색5" xfId="2" builtinId="45"/>
    <cellStyle name="쉼표 [0]" xfId="1" builtinId="6"/>
    <cellStyle name="표준" xfId="0" builtinId="0"/>
  </cellStyles>
  <dxfs count="1"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궁서체" panose="02030609000101010101" pitchFamily="17" charset="-127"/>
                <a:ea typeface="궁서체" panose="02030609000101010101" pitchFamily="17" charset="-127"/>
                <a:cs typeface="+mn-cs"/>
              </a:defRPr>
            </a:pPr>
            <a:r>
              <a:rPr lang="ko-KR" altLang="en-US" sz="1600" b="1" i="1" baseline="0">
                <a:latin typeface="궁서체" panose="02030609000101010101" pitchFamily="17" charset="-127"/>
                <a:ea typeface="궁서체" panose="02030609000101010101" pitchFamily="17" charset="-127"/>
              </a:rPr>
              <a:t>가전제품 수출현황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궁서체" panose="02030609000101010101" pitchFamily="17" charset="-127"/>
              <a:ea typeface="궁서체" panose="02030609000101010101" pitchFamily="17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수출단가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(차트작업!$A$4:$A$5,차트작업!$A$8,차트작업!$A$10)</c:f>
              <c:strCache>
                <c:ptCount val="4"/>
                <c:pt idx="0">
                  <c:v>스마트폰</c:v>
                </c:pt>
                <c:pt idx="1">
                  <c:v>냉장고</c:v>
                </c:pt>
                <c:pt idx="2">
                  <c:v>컴퓨터</c:v>
                </c:pt>
                <c:pt idx="3">
                  <c:v>3D TV</c:v>
                </c:pt>
              </c:strCache>
            </c:strRef>
          </c:cat>
          <c:val>
            <c:numRef>
              <c:f>(차트작업!$C$4:$C$5,차트작업!$C$8,차트작업!$C$10)</c:f>
              <c:numCache>
                <c:formatCode>#,##0_ </c:formatCode>
                <c:ptCount val="4"/>
                <c:pt idx="0">
                  <c:v>720000</c:v>
                </c:pt>
                <c:pt idx="1">
                  <c:v>1340000</c:v>
                </c:pt>
                <c:pt idx="2">
                  <c:v>850000</c:v>
                </c:pt>
                <c:pt idx="3">
                  <c:v>1200000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EE-4324-81E2-6E89911AC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47331295"/>
        <c:axId val="1647327455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수출총액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165-4653-8F7C-1FC22B51ED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(차트작업!$A$4:$A$5,차트작업!$A$8,차트작업!$A$10)</c:f>
              <c:strCache>
                <c:ptCount val="4"/>
                <c:pt idx="0">
                  <c:v>스마트폰</c:v>
                </c:pt>
                <c:pt idx="1">
                  <c:v>냉장고</c:v>
                </c:pt>
                <c:pt idx="2">
                  <c:v>컴퓨터</c:v>
                </c:pt>
                <c:pt idx="3">
                  <c:v>3D TV</c:v>
                </c:pt>
              </c:strCache>
            </c:strRef>
          </c:cat>
          <c:val>
            <c:numRef>
              <c:f>(차트작업!$E$4:$E$5,차트작업!$E$8,차트작업!$E$10)</c:f>
              <c:numCache>
                <c:formatCode>#,##0_ </c:formatCode>
                <c:ptCount val="4"/>
                <c:pt idx="0">
                  <c:v>2448000000</c:v>
                </c:pt>
                <c:pt idx="1">
                  <c:v>3350000000</c:v>
                </c:pt>
                <c:pt idx="2">
                  <c:v>2550000000</c:v>
                </c:pt>
                <c:pt idx="3">
                  <c:v>3360000000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EE-4324-81E2-6E89911AC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2719928"/>
        <c:axId val="742719208"/>
      </c:lineChart>
      <c:catAx>
        <c:axId val="1647331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47327455"/>
        <c:crosses val="autoZero"/>
        <c:auto val="1"/>
        <c:lblAlgn val="ctr"/>
        <c:lblOffset val="100"/>
        <c:noMultiLvlLbl val="0"/>
      </c:catAx>
      <c:valAx>
        <c:axId val="1647327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47331295"/>
        <c:crosses val="autoZero"/>
        <c:crossBetween val="between"/>
        <c:majorUnit val="400000"/>
      </c:valAx>
      <c:valAx>
        <c:axId val="742719208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42719928"/>
        <c:crosses val="max"/>
        <c:crossBetween val="between"/>
        <c:majorUnit val="1000000000"/>
      </c:valAx>
      <c:catAx>
        <c:axId val="7427199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427192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</xdr:row>
          <xdr:rowOff>213360</xdr:rowOff>
        </xdr:from>
        <xdr:to>
          <xdr:col>8</xdr:col>
          <xdr:colOff>662940</xdr:colOff>
          <xdr:row>5</xdr:row>
          <xdr:rowOff>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6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7620</xdr:colOff>
      <xdr:row>6</xdr:row>
      <xdr:rowOff>0</xdr:rowOff>
    </xdr:from>
    <xdr:to>
      <xdr:col>9</xdr:col>
      <xdr:colOff>15240</xdr:colOff>
      <xdr:row>9</xdr:row>
      <xdr:rowOff>7620</xdr:rowOff>
    </xdr:to>
    <xdr:sp macro="[0]!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71084340-D45B-EF03-8FE8-21056763F4A5}"/>
            </a:ext>
          </a:extLst>
        </xdr:cNvPr>
        <xdr:cNvSpPr/>
      </xdr:nvSpPr>
      <xdr:spPr>
        <a:xfrm>
          <a:off x="5326380" y="1371600"/>
          <a:ext cx="1348740" cy="6705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6</xdr:col>
      <xdr:colOff>685799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3DFC4300-2C98-F0B4-1083-CB2744659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82102" refreshedDate="45677.79042164352" createdVersion="8" refreshedVersion="8" minRefreshableVersion="3" recordCount="12" xr:uid="{19DA9DC7-9D30-4135-9F64-7E804FD73A0E}">
  <cacheSource type="worksheet">
    <worksheetSource ref="A3:H15" sheet="분석작업-1"/>
  </cacheSource>
  <cacheFields count="9">
    <cacheField name="생산코드" numFmtId="0">
      <sharedItems/>
    </cacheField>
    <cacheField name="생산일" numFmtId="176">
      <sharedItems containsSemiMixedTypes="0" containsNonDate="0" containsDate="1" containsString="0" minDate="2023-01-05T00:00:00" maxDate="2023-02-25T00:00:00" count="12">
        <d v="2023-01-15T00:00:00"/>
        <d v="2023-02-04T00:00:00"/>
        <d v="2023-01-16T00:00:00"/>
        <d v="2023-01-05T00:00:00"/>
        <d v="2023-01-19T00:00:00"/>
        <d v="2023-02-08T00:00:00"/>
        <d v="2023-01-21T00:00:00"/>
        <d v="2023-02-11T00:00:00"/>
        <d v="2023-02-15T00:00:00"/>
        <d v="2023-02-24T00:00:00"/>
        <d v="2023-02-13T00:00:00"/>
        <d v="2023-01-17T00:00:00"/>
      </sharedItems>
      <fieldGroup par="8"/>
    </cacheField>
    <cacheField name="가공팀" numFmtId="0">
      <sharedItems count="3">
        <s v="가공1팀"/>
        <s v="가공2팀"/>
        <s v="가공3팀"/>
      </sharedItems>
    </cacheField>
    <cacheField name="가공품명" numFmtId="0">
      <sharedItems count="4">
        <s v="참치"/>
        <s v="파인애플"/>
        <s v="닭가슴살"/>
        <s v="꽁치"/>
      </sharedItems>
    </cacheField>
    <cacheField name="생산원가" numFmtId="41">
      <sharedItems containsSemiMixedTypes="0" containsString="0" containsNumber="1" containsInteger="1" minValue="540" maxValue="980"/>
    </cacheField>
    <cacheField name="생산수량" numFmtId="41">
      <sharedItems containsSemiMixedTypes="0" containsString="0" containsNumber="1" containsInteger="1" minValue="100000" maxValue="135000"/>
    </cacheField>
    <cacheField name="불량율" numFmtId="10">
      <sharedItems containsSemiMixedTypes="0" containsString="0" containsNumber="1" minValue="4.7000000000000002E-3" maxValue="9.1000000000000004E-3"/>
    </cacheField>
    <cacheField name="목표매출액" numFmtId="41">
      <sharedItems containsSemiMixedTypes="0" containsString="0" containsNumber="1" containsInteger="1" minValue="80190000" maxValue="165375000"/>
    </cacheField>
    <cacheField name="개월(생산일)" numFmtId="0" databaseField="0">
      <fieldGroup base="1">
        <rangePr groupBy="months" startDate="2023-01-05T00:00:00" endDate="2023-02-25T00:00:00"/>
        <groupItems count="14">
          <s v="&lt;2023-01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3-02-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s v="35-T-01"/>
    <x v="0"/>
    <x v="0"/>
    <x v="0"/>
    <n v="980"/>
    <n v="100000"/>
    <n v="9.1000000000000004E-3"/>
    <n v="132300000"/>
  </r>
  <r>
    <s v="12-P-01"/>
    <x v="1"/>
    <x v="0"/>
    <x v="1"/>
    <n v="540"/>
    <n v="110000"/>
    <n v="6.4999999999999997E-3"/>
    <n v="80190000"/>
  </r>
  <r>
    <s v="90-C-01"/>
    <x v="2"/>
    <x v="0"/>
    <x v="2"/>
    <n v="700"/>
    <n v="135000"/>
    <n v="5.3E-3"/>
    <n v="127575000"/>
  </r>
  <r>
    <s v="48-S-01"/>
    <x v="3"/>
    <x v="0"/>
    <x v="3"/>
    <n v="980"/>
    <n v="120000"/>
    <n v="5.4000000000000003E-3"/>
    <n v="158760000"/>
  </r>
  <r>
    <s v="35-T-02"/>
    <x v="4"/>
    <x v="1"/>
    <x v="0"/>
    <n v="540"/>
    <n v="135000"/>
    <n v="5.7999999999999996E-3"/>
    <n v="98415000"/>
  </r>
  <r>
    <s v="12-P-02"/>
    <x v="5"/>
    <x v="1"/>
    <x v="1"/>
    <n v="700"/>
    <n v="120000"/>
    <n v="8.8000000000000005E-3"/>
    <n v="113400000"/>
  </r>
  <r>
    <s v="90-C-02"/>
    <x v="6"/>
    <x v="1"/>
    <x v="2"/>
    <n v="980"/>
    <n v="125000"/>
    <n v="7.6E-3"/>
    <n v="165375000"/>
  </r>
  <r>
    <s v="48-S-02"/>
    <x v="7"/>
    <x v="1"/>
    <x v="3"/>
    <n v="540"/>
    <n v="125000"/>
    <n v="5.0000000000000001E-3"/>
    <n v="91125000"/>
  </r>
  <r>
    <s v="35-T-03"/>
    <x v="8"/>
    <x v="2"/>
    <x v="0"/>
    <n v="700"/>
    <n v="115000"/>
    <n v="4.7000000000000002E-3"/>
    <n v="108675000"/>
  </r>
  <r>
    <s v="12-P-03"/>
    <x v="9"/>
    <x v="2"/>
    <x v="1"/>
    <n v="980"/>
    <n v="100000"/>
    <n v="8.9999999999999993E-3"/>
    <n v="132300000"/>
  </r>
  <r>
    <s v="90-C-03"/>
    <x v="10"/>
    <x v="2"/>
    <x v="2"/>
    <n v="540"/>
    <n v="115000"/>
    <n v="5.7000000000000002E-3"/>
    <n v="83835000"/>
  </r>
  <r>
    <s v="48-S-03"/>
    <x v="11"/>
    <x v="2"/>
    <x v="3"/>
    <n v="700"/>
    <n v="120000"/>
    <n v="5.4000000000000003E-3"/>
    <n v="1134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806B5C8-BACE-4DF0-99CB-F12B929825CA}" name="피벗 테이블1" cacheId="0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20:D24" firstHeaderRow="1" firstDataRow="2" firstDataCol="1" rowPageCount="1" colPageCount="1"/>
  <pivotFields count="9">
    <pivotField showAll="0"/>
    <pivotField numFmtId="176" showAll="0">
      <items count="13">
        <item x="3"/>
        <item x="0"/>
        <item x="2"/>
        <item x="11"/>
        <item x="4"/>
        <item x="6"/>
        <item x="1"/>
        <item x="5"/>
        <item x="7"/>
        <item x="10"/>
        <item x="8"/>
        <item x="9"/>
        <item t="default"/>
      </items>
    </pivotField>
    <pivotField axis="axisCol" showAll="0">
      <items count="4">
        <item x="0"/>
        <item x="1"/>
        <item x="2"/>
        <item t="default"/>
      </items>
    </pivotField>
    <pivotField axis="axisPage" showAll="0">
      <items count="5">
        <item x="3"/>
        <item x="2"/>
        <item x="0"/>
        <item x="1"/>
        <item t="default"/>
      </items>
    </pivotField>
    <pivotField numFmtId="41" showAll="0"/>
    <pivotField numFmtId="41" showAll="0"/>
    <pivotField numFmtId="10" showAll="0"/>
    <pivotField dataField="1" numFmtId="41"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8"/>
  </rowFields>
  <rowItems count="3">
    <i>
      <x v="1"/>
    </i>
    <i>
      <x v="2"/>
    </i>
    <i t="grand">
      <x/>
    </i>
  </rowItems>
  <colFields count="1">
    <field x="2"/>
  </colFields>
  <colItems count="3">
    <i>
      <x/>
    </i>
    <i>
      <x v="1"/>
    </i>
    <i>
      <x v="2"/>
    </i>
  </colItems>
  <pageFields count="1">
    <pageField fld="3" hier="-1"/>
  </pageFields>
  <dataFields count="1">
    <dataField name="평균 : 목표매출액" fld="7" subtotal="average" baseField="8" baseItem="1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G8" sqref="G8"/>
    </sheetView>
  </sheetViews>
  <sheetFormatPr defaultRowHeight="17.399999999999999" x14ac:dyDescent="0.4"/>
  <cols>
    <col min="3" max="3" width="9.296875" bestFit="1" customWidth="1"/>
    <col min="4" max="4" width="9.09765625" bestFit="1" customWidth="1"/>
    <col min="5" max="5" width="14.296875" bestFit="1" customWidth="1"/>
    <col min="6" max="6" width="9.296875" bestFit="1" customWidth="1"/>
  </cols>
  <sheetData>
    <row r="1" spans="1:6" x14ac:dyDescent="0.4">
      <c r="A1" t="s">
        <v>5</v>
      </c>
    </row>
    <row r="3" spans="1:6" x14ac:dyDescent="0.4">
      <c r="A3" s="1" t="s">
        <v>288</v>
      </c>
      <c r="B3" s="1" t="s">
        <v>295</v>
      </c>
      <c r="C3" s="1" t="s">
        <v>298</v>
      </c>
      <c r="D3" s="1" t="s">
        <v>305</v>
      </c>
      <c r="E3" s="1" t="s">
        <v>308</v>
      </c>
      <c r="F3" s="1" t="s">
        <v>315</v>
      </c>
    </row>
    <row r="4" spans="1:6" x14ac:dyDescent="0.4">
      <c r="A4" s="1" t="s">
        <v>289</v>
      </c>
      <c r="B4" s="1" t="s">
        <v>296</v>
      </c>
      <c r="C4" s="1" t="s">
        <v>299</v>
      </c>
      <c r="D4" s="1" t="s">
        <v>306</v>
      </c>
      <c r="E4" s="1" t="s">
        <v>309</v>
      </c>
      <c r="F4" s="2">
        <v>120000</v>
      </c>
    </row>
    <row r="5" spans="1:6" x14ac:dyDescent="0.4">
      <c r="A5" s="1" t="s">
        <v>290</v>
      </c>
      <c r="B5" s="1" t="s">
        <v>296</v>
      </c>
      <c r="C5" s="1" t="s">
        <v>300</v>
      </c>
      <c r="D5" s="1" t="s">
        <v>307</v>
      </c>
      <c r="E5" s="1" t="s">
        <v>310</v>
      </c>
      <c r="F5" s="2">
        <v>100000</v>
      </c>
    </row>
    <row r="6" spans="1:6" x14ac:dyDescent="0.4">
      <c r="A6" s="1" t="s">
        <v>291</v>
      </c>
      <c r="B6" s="1" t="s">
        <v>297</v>
      </c>
      <c r="C6" s="1" t="s">
        <v>301</v>
      </c>
      <c r="D6" s="1" t="s">
        <v>307</v>
      </c>
      <c r="E6" s="1" t="s">
        <v>311</v>
      </c>
      <c r="F6" s="2">
        <v>90000</v>
      </c>
    </row>
    <row r="7" spans="1:6" x14ac:dyDescent="0.4">
      <c r="A7" s="1" t="s">
        <v>292</v>
      </c>
      <c r="B7" s="1" t="s">
        <v>297</v>
      </c>
      <c r="C7" s="1" t="s">
        <v>302</v>
      </c>
      <c r="D7" s="1" t="s">
        <v>306</v>
      </c>
      <c r="E7" s="1" t="s">
        <v>312</v>
      </c>
      <c r="F7" s="2">
        <v>120000</v>
      </c>
    </row>
    <row r="8" spans="1:6" x14ac:dyDescent="0.4">
      <c r="A8" s="1" t="s">
        <v>293</v>
      </c>
      <c r="B8" s="1" t="s">
        <v>297</v>
      </c>
      <c r="C8" s="1" t="s">
        <v>303</v>
      </c>
      <c r="D8" s="1" t="s">
        <v>307</v>
      </c>
      <c r="E8" s="1" t="s">
        <v>313</v>
      </c>
      <c r="F8" s="2">
        <v>120000</v>
      </c>
    </row>
    <row r="9" spans="1:6" x14ac:dyDescent="0.4">
      <c r="A9" s="1" t="s">
        <v>294</v>
      </c>
      <c r="B9" s="1" t="s">
        <v>296</v>
      </c>
      <c r="C9" s="1" t="s">
        <v>304</v>
      </c>
      <c r="D9" s="1" t="s">
        <v>306</v>
      </c>
      <c r="E9" s="1" t="s">
        <v>314</v>
      </c>
      <c r="F9" s="2">
        <v>110000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2"/>
  <sheetViews>
    <sheetView workbookViewId="0">
      <selection activeCell="A3" sqref="A3:H12"/>
    </sheetView>
  </sheetViews>
  <sheetFormatPr defaultRowHeight="17.399999999999999" x14ac:dyDescent="0.4"/>
  <cols>
    <col min="6" max="6" width="15.09765625" bestFit="1" customWidth="1"/>
    <col min="8" max="8" width="9.5" bestFit="1" customWidth="1"/>
  </cols>
  <sheetData>
    <row r="1" spans="1:8" ht="20.399999999999999" x14ac:dyDescent="0.4">
      <c r="A1" s="21" t="s">
        <v>6</v>
      </c>
      <c r="B1" s="21"/>
      <c r="C1" s="21"/>
      <c r="D1" s="21"/>
      <c r="E1" s="21"/>
      <c r="F1" s="21"/>
      <c r="G1" s="21"/>
      <c r="H1" s="21"/>
    </row>
    <row r="2" spans="1:8" ht="18" thickBot="1" x14ac:dyDescent="0.45"/>
    <row r="3" spans="1:8" x14ac:dyDescent="0.4">
      <c r="A3" s="26" t="s">
        <v>7</v>
      </c>
      <c r="B3" s="27" t="s">
        <v>8</v>
      </c>
      <c r="C3" s="27" t="s">
        <v>0</v>
      </c>
      <c r="D3" s="27" t="s">
        <v>9</v>
      </c>
      <c r="E3" s="27" t="s">
        <v>10</v>
      </c>
      <c r="F3" s="27" t="s">
        <v>316</v>
      </c>
      <c r="G3" s="27" t="s">
        <v>11</v>
      </c>
      <c r="H3" s="28" t="s">
        <v>34</v>
      </c>
    </row>
    <row r="4" spans="1:8" x14ac:dyDescent="0.4">
      <c r="A4" s="29" t="s">
        <v>12</v>
      </c>
      <c r="B4" s="3" t="s">
        <v>16</v>
      </c>
      <c r="C4" s="3" t="s">
        <v>4</v>
      </c>
      <c r="D4" s="3" t="s">
        <v>17</v>
      </c>
      <c r="E4" s="3" t="s">
        <v>18</v>
      </c>
      <c r="F4" s="3" t="s">
        <v>19</v>
      </c>
      <c r="G4" s="3">
        <v>2005</v>
      </c>
      <c r="H4" s="30">
        <v>4600</v>
      </c>
    </row>
    <row r="5" spans="1:8" x14ac:dyDescent="0.4">
      <c r="A5" s="29"/>
      <c r="B5" s="3" t="s">
        <v>20</v>
      </c>
      <c r="C5" s="3" t="s">
        <v>3</v>
      </c>
      <c r="D5" s="3" t="s">
        <v>21</v>
      </c>
      <c r="E5" s="3" t="s">
        <v>22</v>
      </c>
      <c r="F5" s="3" t="s">
        <v>23</v>
      </c>
      <c r="G5" s="3">
        <v>2009</v>
      </c>
      <c r="H5" s="30">
        <v>3600</v>
      </c>
    </row>
    <row r="6" spans="1:8" x14ac:dyDescent="0.4">
      <c r="A6" s="29"/>
      <c r="B6" s="3" t="s">
        <v>24</v>
      </c>
      <c r="C6" s="3" t="s">
        <v>3</v>
      </c>
      <c r="D6" s="3" t="s">
        <v>25</v>
      </c>
      <c r="E6" s="3" t="s">
        <v>26</v>
      </c>
      <c r="F6" s="3" t="s">
        <v>27</v>
      </c>
      <c r="G6" s="3">
        <v>2012</v>
      </c>
      <c r="H6" s="30">
        <v>2400</v>
      </c>
    </row>
    <row r="7" spans="1:8" x14ac:dyDescent="0.4">
      <c r="A7" s="29" t="s">
        <v>13</v>
      </c>
      <c r="B7" s="3" t="s">
        <v>28</v>
      </c>
      <c r="C7" s="3" t="s">
        <v>3</v>
      </c>
      <c r="D7" s="3" t="s">
        <v>17</v>
      </c>
      <c r="E7" s="3" t="s">
        <v>26</v>
      </c>
      <c r="F7" s="3" t="s">
        <v>23</v>
      </c>
      <c r="G7" s="3">
        <v>2004</v>
      </c>
      <c r="H7" s="30">
        <v>4800</v>
      </c>
    </row>
    <row r="8" spans="1:8" x14ac:dyDescent="0.4">
      <c r="A8" s="29"/>
      <c r="B8" s="3" t="s">
        <v>29</v>
      </c>
      <c r="C8" s="3" t="s">
        <v>3</v>
      </c>
      <c r="D8" s="3" t="s">
        <v>21</v>
      </c>
      <c r="E8" s="3" t="s">
        <v>22</v>
      </c>
      <c r="F8" s="3" t="s">
        <v>19</v>
      </c>
      <c r="G8" s="3">
        <v>2008</v>
      </c>
      <c r="H8" s="30">
        <v>3800</v>
      </c>
    </row>
    <row r="9" spans="1:8" x14ac:dyDescent="0.4">
      <c r="A9" s="29"/>
      <c r="B9" s="3" t="s">
        <v>30</v>
      </c>
      <c r="C9" s="3" t="s">
        <v>4</v>
      </c>
      <c r="D9" s="3" t="s">
        <v>25</v>
      </c>
      <c r="E9" s="3" t="s">
        <v>18</v>
      </c>
      <c r="F9" s="3" t="s">
        <v>27</v>
      </c>
      <c r="G9" s="3">
        <v>2011</v>
      </c>
      <c r="H9" s="30">
        <v>2500</v>
      </c>
    </row>
    <row r="10" spans="1:8" x14ac:dyDescent="0.4">
      <c r="A10" s="29" t="s">
        <v>15</v>
      </c>
      <c r="B10" s="3" t="s">
        <v>31</v>
      </c>
      <c r="C10" s="3" t="s">
        <v>4</v>
      </c>
      <c r="D10" s="3" t="s">
        <v>17</v>
      </c>
      <c r="E10" s="3" t="s">
        <v>22</v>
      </c>
      <c r="F10" s="3" t="s">
        <v>23</v>
      </c>
      <c r="G10" s="3">
        <v>2006</v>
      </c>
      <c r="H10" s="30">
        <v>4400</v>
      </c>
    </row>
    <row r="11" spans="1:8" x14ac:dyDescent="0.4">
      <c r="A11" s="29"/>
      <c r="B11" s="3" t="s">
        <v>32</v>
      </c>
      <c r="C11" s="3" t="s">
        <v>3</v>
      </c>
      <c r="D11" s="3" t="s">
        <v>21</v>
      </c>
      <c r="E11" s="3" t="s">
        <v>26</v>
      </c>
      <c r="F11" s="3" t="s">
        <v>27</v>
      </c>
      <c r="G11" s="3">
        <v>2009</v>
      </c>
      <c r="H11" s="30">
        <v>3600</v>
      </c>
    </row>
    <row r="12" spans="1:8" ht="18" thickBot="1" x14ac:dyDescent="0.45">
      <c r="A12" s="31"/>
      <c r="B12" s="32" t="s">
        <v>33</v>
      </c>
      <c r="C12" s="32" t="s">
        <v>3</v>
      </c>
      <c r="D12" s="32" t="s">
        <v>25</v>
      </c>
      <c r="E12" s="32" t="s">
        <v>22</v>
      </c>
      <c r="F12" s="32" t="s">
        <v>19</v>
      </c>
      <c r="G12" s="32">
        <v>2013</v>
      </c>
      <c r="H12" s="33">
        <v>2000</v>
      </c>
    </row>
  </sheetData>
  <mergeCells count="4">
    <mergeCell ref="A1:H1"/>
    <mergeCell ref="A10:A12"/>
    <mergeCell ref="A7:A9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F15"/>
  <sheetViews>
    <sheetView workbookViewId="0">
      <selection activeCell="F10" sqref="F10"/>
    </sheetView>
  </sheetViews>
  <sheetFormatPr defaultRowHeight="17.399999999999999" x14ac:dyDescent="0.4"/>
  <cols>
    <col min="2" max="2" width="11" bestFit="1" customWidth="1"/>
    <col min="4" max="4" width="8.69921875" customWidth="1"/>
    <col min="5" max="5" width="9.09765625" bestFit="1" customWidth="1"/>
    <col min="6" max="6" width="15" bestFit="1" customWidth="1"/>
  </cols>
  <sheetData>
    <row r="1" spans="1:6" ht="21" x14ac:dyDescent="0.4">
      <c r="A1" s="23" t="s">
        <v>35</v>
      </c>
      <c r="B1" s="23"/>
      <c r="C1" s="23"/>
      <c r="D1" s="23"/>
      <c r="E1" s="23"/>
      <c r="F1" s="23"/>
    </row>
    <row r="3" spans="1:6" x14ac:dyDescent="0.4">
      <c r="A3" s="3" t="s">
        <v>36</v>
      </c>
      <c r="B3" s="3" t="s">
        <v>37</v>
      </c>
      <c r="C3" s="3" t="s">
        <v>38</v>
      </c>
      <c r="D3" s="3" t="s">
        <v>284</v>
      </c>
      <c r="E3" s="3" t="s">
        <v>39</v>
      </c>
      <c r="F3" s="3" t="s">
        <v>51</v>
      </c>
    </row>
    <row r="4" spans="1:6" x14ac:dyDescent="0.4">
      <c r="A4" s="3" t="s">
        <v>40</v>
      </c>
      <c r="B4" s="3" t="s">
        <v>41</v>
      </c>
      <c r="C4" s="3" t="s">
        <v>42</v>
      </c>
      <c r="D4" s="3" t="s">
        <v>285</v>
      </c>
      <c r="E4" s="4">
        <v>600</v>
      </c>
      <c r="F4" s="4">
        <v>15000000</v>
      </c>
    </row>
    <row r="5" spans="1:6" x14ac:dyDescent="0.4">
      <c r="A5" s="3" t="s">
        <v>317</v>
      </c>
      <c r="B5" s="3" t="s">
        <v>43</v>
      </c>
      <c r="C5" s="3" t="s">
        <v>42</v>
      </c>
      <c r="D5" s="3" t="s">
        <v>286</v>
      </c>
      <c r="E5" s="4">
        <v>1000</v>
      </c>
      <c r="F5" s="4">
        <v>10000000</v>
      </c>
    </row>
    <row r="6" spans="1:6" x14ac:dyDescent="0.4">
      <c r="A6" s="3" t="s">
        <v>40</v>
      </c>
      <c r="B6" s="3" t="s">
        <v>44</v>
      </c>
      <c r="C6" s="3" t="s">
        <v>45</v>
      </c>
      <c r="D6" s="3" t="s">
        <v>287</v>
      </c>
      <c r="E6" s="4">
        <v>1500</v>
      </c>
      <c r="F6" s="4">
        <v>8000000</v>
      </c>
    </row>
    <row r="7" spans="1:6" x14ac:dyDescent="0.4">
      <c r="A7" s="3" t="s">
        <v>46</v>
      </c>
      <c r="B7" s="3" t="s">
        <v>47</v>
      </c>
      <c r="C7" s="3" t="s">
        <v>42</v>
      </c>
      <c r="D7" s="3" t="s">
        <v>285</v>
      </c>
      <c r="E7" s="4">
        <v>800</v>
      </c>
      <c r="F7" s="4">
        <v>10000000</v>
      </c>
    </row>
    <row r="8" spans="1:6" x14ac:dyDescent="0.4">
      <c r="A8" s="3" t="s">
        <v>46</v>
      </c>
      <c r="B8" s="3" t="s">
        <v>48</v>
      </c>
      <c r="C8" s="3" t="s">
        <v>42</v>
      </c>
      <c r="D8" s="3" t="s">
        <v>286</v>
      </c>
      <c r="E8" s="4">
        <v>1500</v>
      </c>
      <c r="F8" s="4">
        <v>8000000</v>
      </c>
    </row>
    <row r="9" spans="1:6" x14ac:dyDescent="0.4">
      <c r="A9" s="3" t="s">
        <v>46</v>
      </c>
      <c r="B9" s="3" t="s">
        <v>44</v>
      </c>
      <c r="C9" s="3" t="s">
        <v>45</v>
      </c>
      <c r="D9" s="3" t="s">
        <v>287</v>
      </c>
      <c r="E9" s="4">
        <v>2000</v>
      </c>
      <c r="F9" s="4">
        <v>6000000</v>
      </c>
    </row>
    <row r="10" spans="1:6" x14ac:dyDescent="0.4">
      <c r="A10" s="3" t="s">
        <v>49</v>
      </c>
      <c r="B10" s="3" t="s">
        <v>48</v>
      </c>
      <c r="C10" s="3" t="s">
        <v>42</v>
      </c>
      <c r="D10" s="3" t="s">
        <v>285</v>
      </c>
      <c r="E10" s="4">
        <v>500</v>
      </c>
      <c r="F10" s="4">
        <v>10000000</v>
      </c>
    </row>
    <row r="11" spans="1:6" x14ac:dyDescent="0.4">
      <c r="A11" s="3" t="s">
        <v>49</v>
      </c>
      <c r="B11" s="3" t="s">
        <v>41</v>
      </c>
      <c r="C11" s="3" t="s">
        <v>42</v>
      </c>
      <c r="D11" s="3" t="s">
        <v>286</v>
      </c>
      <c r="E11" s="4">
        <v>800</v>
      </c>
      <c r="F11" s="4">
        <v>7500000</v>
      </c>
    </row>
    <row r="12" spans="1:6" x14ac:dyDescent="0.4">
      <c r="A12" s="3" t="s">
        <v>49</v>
      </c>
      <c r="B12" s="3" t="s">
        <v>44</v>
      </c>
      <c r="C12" s="3" t="s">
        <v>45</v>
      </c>
      <c r="D12" s="3" t="s">
        <v>287</v>
      </c>
      <c r="E12" s="4">
        <v>1000</v>
      </c>
      <c r="F12" s="4">
        <v>5500000</v>
      </c>
    </row>
    <row r="13" spans="1:6" x14ac:dyDescent="0.4">
      <c r="A13" s="3" t="s">
        <v>50</v>
      </c>
      <c r="B13" s="3" t="s">
        <v>47</v>
      </c>
      <c r="C13" s="3" t="s">
        <v>42</v>
      </c>
      <c r="D13" s="3" t="s">
        <v>285</v>
      </c>
      <c r="E13" s="4">
        <v>700</v>
      </c>
      <c r="F13" s="4">
        <v>8000000</v>
      </c>
    </row>
    <row r="14" spans="1:6" x14ac:dyDescent="0.4">
      <c r="A14" s="3" t="s">
        <v>50</v>
      </c>
      <c r="B14" s="3" t="s">
        <v>43</v>
      </c>
      <c r="C14" s="3" t="s">
        <v>42</v>
      </c>
      <c r="D14" s="3" t="s">
        <v>286</v>
      </c>
      <c r="E14" s="4">
        <v>1300</v>
      </c>
      <c r="F14" s="4">
        <v>7000000</v>
      </c>
    </row>
    <row r="15" spans="1:6" x14ac:dyDescent="0.4">
      <c r="A15" s="3" t="s">
        <v>50</v>
      </c>
      <c r="B15" s="3" t="s">
        <v>44</v>
      </c>
      <c r="C15" s="3" t="s">
        <v>45</v>
      </c>
      <c r="D15" s="3" t="s">
        <v>287</v>
      </c>
      <c r="E15" s="4">
        <v>1400</v>
      </c>
      <c r="F15" s="4">
        <v>5000000</v>
      </c>
    </row>
  </sheetData>
  <mergeCells count="1">
    <mergeCell ref="A1:F1"/>
  </mergeCells>
  <phoneticPr fontId="1" type="noConversion"/>
  <conditionalFormatting sqref="A4:F15">
    <cfRule type="expression" dxfId="0" priority="1">
      <formula>AND($C4="일반",$F4&lt;10000000)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8"/>
  <sheetViews>
    <sheetView workbookViewId="0"/>
  </sheetViews>
  <sheetFormatPr defaultRowHeight="17.399999999999999" x14ac:dyDescent="0.4"/>
  <cols>
    <col min="2" max="2" width="9.69921875" bestFit="1" customWidth="1"/>
    <col min="6" max="6" width="10.59765625" bestFit="1" customWidth="1"/>
    <col min="7" max="7" width="3.59765625" customWidth="1"/>
    <col min="12" max="12" width="14.09765625" bestFit="1" customWidth="1"/>
    <col min="13" max="13" width="2.59765625" customWidth="1"/>
    <col min="15" max="15" width="10.796875" bestFit="1" customWidth="1"/>
  </cols>
  <sheetData>
    <row r="1" spans="1:15" x14ac:dyDescent="0.4">
      <c r="A1" s="5" t="s">
        <v>52</v>
      </c>
      <c r="B1" s="6" t="s">
        <v>53</v>
      </c>
      <c r="H1" s="5" t="s">
        <v>69</v>
      </c>
      <c r="I1" s="6" t="s">
        <v>70</v>
      </c>
    </row>
    <row r="2" spans="1:15" x14ac:dyDescent="0.4">
      <c r="A2" s="3" t="s">
        <v>54</v>
      </c>
      <c r="B2" s="3" t="s">
        <v>0</v>
      </c>
      <c r="C2" s="3" t="s">
        <v>55</v>
      </c>
      <c r="D2" s="3" t="s">
        <v>56</v>
      </c>
      <c r="E2" s="3" t="s">
        <v>57</v>
      </c>
      <c r="F2" s="3" t="s">
        <v>58</v>
      </c>
      <c r="H2" s="3" t="s">
        <v>71</v>
      </c>
      <c r="I2" s="3" t="s">
        <v>72</v>
      </c>
      <c r="J2" s="3" t="s">
        <v>73</v>
      </c>
      <c r="K2" s="3" t="s">
        <v>74</v>
      </c>
      <c r="L2" s="7" t="s">
        <v>75</v>
      </c>
      <c r="N2" s="25" t="s">
        <v>82</v>
      </c>
      <c r="O2" s="25"/>
    </row>
    <row r="3" spans="1:15" x14ac:dyDescent="0.4">
      <c r="A3" s="3" t="s">
        <v>59</v>
      </c>
      <c r="B3" s="3" t="s">
        <v>4</v>
      </c>
      <c r="C3" s="3">
        <v>88</v>
      </c>
      <c r="D3" s="3">
        <v>89</v>
      </c>
      <c r="E3" s="3">
        <v>90</v>
      </c>
      <c r="F3" s="3">
        <f>SUM(C3:E3)</f>
        <v>267</v>
      </c>
      <c r="H3" s="3" t="s">
        <v>76</v>
      </c>
      <c r="I3" s="3" t="s">
        <v>77</v>
      </c>
      <c r="J3" s="3">
        <v>65</v>
      </c>
      <c r="K3" s="3">
        <v>35</v>
      </c>
      <c r="L3" s="4"/>
      <c r="N3" s="3" t="s">
        <v>83</v>
      </c>
      <c r="O3" s="3" t="s">
        <v>84</v>
      </c>
    </row>
    <row r="4" spans="1:15" x14ac:dyDescent="0.4">
      <c r="A4" s="3" t="s">
        <v>60</v>
      </c>
      <c r="B4" s="3" t="s">
        <v>3</v>
      </c>
      <c r="C4" s="3">
        <v>79</v>
      </c>
      <c r="D4" s="3">
        <v>85</v>
      </c>
      <c r="E4" s="3">
        <v>69</v>
      </c>
      <c r="F4" s="3">
        <f t="shared" ref="F4:F11" si="0">SUM(C4:E4)</f>
        <v>233</v>
      </c>
      <c r="H4" s="3" t="s">
        <v>76</v>
      </c>
      <c r="I4" s="3" t="s">
        <v>78</v>
      </c>
      <c r="J4" s="3">
        <v>80</v>
      </c>
      <c r="K4" s="3">
        <v>20</v>
      </c>
      <c r="L4" s="4"/>
      <c r="N4" s="3" t="s">
        <v>85</v>
      </c>
      <c r="O4" s="4">
        <v>800000</v>
      </c>
    </row>
    <row r="5" spans="1:15" x14ac:dyDescent="0.4">
      <c r="A5" s="3" t="s">
        <v>61</v>
      </c>
      <c r="B5" s="3" t="s">
        <v>4</v>
      </c>
      <c r="C5" s="3">
        <v>92</v>
      </c>
      <c r="D5" s="3">
        <v>90</v>
      </c>
      <c r="E5" s="3">
        <v>89</v>
      </c>
      <c r="F5" s="3">
        <f t="shared" si="0"/>
        <v>271</v>
      </c>
      <c r="H5" s="3" t="s">
        <v>76</v>
      </c>
      <c r="I5" s="3" t="s">
        <v>79</v>
      </c>
      <c r="J5" s="3">
        <v>77</v>
      </c>
      <c r="K5" s="3">
        <v>23</v>
      </c>
      <c r="L5" s="4"/>
      <c r="N5" s="3" t="s">
        <v>86</v>
      </c>
      <c r="O5" s="4">
        <v>950000</v>
      </c>
    </row>
    <row r="6" spans="1:15" x14ac:dyDescent="0.4">
      <c r="A6" s="3" t="s">
        <v>62</v>
      </c>
      <c r="B6" s="3" t="s">
        <v>3</v>
      </c>
      <c r="C6" s="3">
        <v>94</v>
      </c>
      <c r="D6" s="3">
        <v>95</v>
      </c>
      <c r="E6" s="3">
        <v>89</v>
      </c>
      <c r="F6" s="3">
        <f t="shared" si="0"/>
        <v>278</v>
      </c>
      <c r="H6" s="3" t="s">
        <v>80</v>
      </c>
      <c r="I6" s="3" t="s">
        <v>77</v>
      </c>
      <c r="J6" s="3">
        <v>61</v>
      </c>
      <c r="K6" s="3">
        <v>39</v>
      </c>
      <c r="L6" s="4"/>
      <c r="N6" s="3" t="s">
        <v>87</v>
      </c>
      <c r="O6" s="4">
        <v>1200000</v>
      </c>
    </row>
    <row r="7" spans="1:15" x14ac:dyDescent="0.4">
      <c r="A7" s="3" t="s">
        <v>63</v>
      </c>
      <c r="B7" s="3" t="s">
        <v>3</v>
      </c>
      <c r="C7" s="3">
        <v>86</v>
      </c>
      <c r="D7" s="3">
        <v>93</v>
      </c>
      <c r="E7" s="3">
        <v>90</v>
      </c>
      <c r="F7" s="3">
        <f t="shared" si="0"/>
        <v>269</v>
      </c>
      <c r="H7" s="3" t="s">
        <v>80</v>
      </c>
      <c r="I7" s="3" t="s">
        <v>78</v>
      </c>
      <c r="J7" s="3">
        <v>82</v>
      </c>
      <c r="K7" s="3">
        <v>18</v>
      </c>
      <c r="L7" s="4"/>
    </row>
    <row r="8" spans="1:15" x14ac:dyDescent="0.4">
      <c r="A8" s="3" t="s">
        <v>64</v>
      </c>
      <c r="B8" s="3" t="s">
        <v>4</v>
      </c>
      <c r="C8" s="3">
        <v>90</v>
      </c>
      <c r="D8" s="3">
        <v>95</v>
      </c>
      <c r="E8" s="3">
        <v>92</v>
      </c>
      <c r="F8" s="3">
        <f t="shared" si="0"/>
        <v>277</v>
      </c>
      <c r="H8" s="3" t="s">
        <v>80</v>
      </c>
      <c r="I8" s="3" t="s">
        <v>79</v>
      </c>
      <c r="J8" s="3">
        <v>74</v>
      </c>
      <c r="K8" s="3">
        <v>26</v>
      </c>
      <c r="L8" s="4"/>
    </row>
    <row r="9" spans="1:15" x14ac:dyDescent="0.4">
      <c r="A9" s="3" t="s">
        <v>65</v>
      </c>
      <c r="B9" s="3" t="s">
        <v>4</v>
      </c>
      <c r="C9" s="3">
        <v>88</v>
      </c>
      <c r="D9" s="3">
        <v>84</v>
      </c>
      <c r="E9" s="3">
        <v>80</v>
      </c>
      <c r="F9" s="3">
        <f t="shared" si="0"/>
        <v>252</v>
      </c>
      <c r="H9" s="3" t="s">
        <v>81</v>
      </c>
      <c r="I9" s="3" t="s">
        <v>77</v>
      </c>
      <c r="J9" s="3">
        <v>73</v>
      </c>
      <c r="K9" s="3">
        <v>27</v>
      </c>
      <c r="L9" s="4"/>
    </row>
    <row r="10" spans="1:15" x14ac:dyDescent="0.4">
      <c r="A10" s="3" t="s">
        <v>66</v>
      </c>
      <c r="B10" s="3" t="s">
        <v>3</v>
      </c>
      <c r="C10" s="3">
        <v>77</v>
      </c>
      <c r="D10" s="3">
        <v>80</v>
      </c>
      <c r="E10" s="3">
        <v>79</v>
      </c>
      <c r="F10" s="3">
        <f t="shared" si="0"/>
        <v>236</v>
      </c>
      <c r="H10" s="3" t="s">
        <v>81</v>
      </c>
      <c r="I10" s="3" t="s">
        <v>78</v>
      </c>
      <c r="J10" s="3">
        <v>86</v>
      </c>
      <c r="K10" s="3">
        <v>14</v>
      </c>
      <c r="L10" s="4"/>
    </row>
    <row r="11" spans="1:15" x14ac:dyDescent="0.4">
      <c r="A11" s="3" t="s">
        <v>67</v>
      </c>
      <c r="B11" s="3" t="s">
        <v>3</v>
      </c>
      <c r="C11" s="3">
        <v>80</v>
      </c>
      <c r="D11" s="3">
        <v>85</v>
      </c>
      <c r="E11" s="3">
        <v>90</v>
      </c>
      <c r="F11" s="3">
        <f t="shared" si="0"/>
        <v>255</v>
      </c>
      <c r="H11" s="3" t="s">
        <v>81</v>
      </c>
      <c r="I11" s="3" t="s">
        <v>79</v>
      </c>
      <c r="J11" s="3">
        <v>89</v>
      </c>
      <c r="K11" s="3">
        <v>11</v>
      </c>
      <c r="L11" s="4"/>
    </row>
    <row r="13" spans="1:15" x14ac:dyDescent="0.4">
      <c r="A13" s="3"/>
      <c r="B13" s="3"/>
      <c r="C13" s="3"/>
      <c r="D13" s="24" t="s">
        <v>68</v>
      </c>
      <c r="E13" s="24"/>
      <c r="F13" s="24"/>
      <c r="H13" s="5" t="s">
        <v>112</v>
      </c>
      <c r="I13" s="6" t="s">
        <v>113</v>
      </c>
    </row>
    <row r="14" spans="1:15" x14ac:dyDescent="0.4">
      <c r="A14" s="3"/>
      <c r="B14" s="3"/>
      <c r="C14" s="3"/>
      <c r="D14" s="22"/>
      <c r="E14" s="22"/>
      <c r="F14" s="22"/>
      <c r="H14" s="3" t="s">
        <v>1</v>
      </c>
      <c r="I14" s="3" t="s">
        <v>54</v>
      </c>
      <c r="J14" s="7" t="s">
        <v>0</v>
      </c>
      <c r="K14" s="3" t="s">
        <v>114</v>
      </c>
      <c r="L14" s="3" t="s">
        <v>115</v>
      </c>
    </row>
    <row r="15" spans="1:15" x14ac:dyDescent="0.4">
      <c r="A15" s="3"/>
      <c r="B15" s="3"/>
      <c r="C15" s="3"/>
      <c r="H15" s="3" t="s">
        <v>116</v>
      </c>
      <c r="I15" s="3" t="s">
        <v>117</v>
      </c>
      <c r="J15" s="3"/>
      <c r="K15" s="3" t="s">
        <v>118</v>
      </c>
      <c r="L15" s="3" t="s">
        <v>119</v>
      </c>
    </row>
    <row r="16" spans="1:15" x14ac:dyDescent="0.4">
      <c r="H16" s="3" t="s">
        <v>120</v>
      </c>
      <c r="I16" s="3" t="s">
        <v>121</v>
      </c>
      <c r="J16" s="3"/>
      <c r="K16" s="3" t="s">
        <v>118</v>
      </c>
      <c r="L16" s="3" t="s">
        <v>122</v>
      </c>
    </row>
    <row r="17" spans="1:12" x14ac:dyDescent="0.4">
      <c r="A17" s="5" t="s">
        <v>109</v>
      </c>
      <c r="B17" s="6" t="s">
        <v>110</v>
      </c>
      <c r="F17" t="s">
        <v>111</v>
      </c>
      <c r="H17" s="3" t="s">
        <v>123</v>
      </c>
      <c r="I17" s="3" t="s">
        <v>124</v>
      </c>
      <c r="J17" s="3"/>
      <c r="K17" s="3" t="s">
        <v>118</v>
      </c>
      <c r="L17" s="3" t="s">
        <v>125</v>
      </c>
    </row>
    <row r="18" spans="1:12" x14ac:dyDescent="0.4">
      <c r="A18" s="3" t="s">
        <v>88</v>
      </c>
      <c r="B18" s="3" t="s">
        <v>38</v>
      </c>
      <c r="C18" s="3" t="s">
        <v>89</v>
      </c>
      <c r="D18" s="3" t="s">
        <v>90</v>
      </c>
      <c r="E18" s="3" t="s">
        <v>91</v>
      </c>
      <c r="F18" s="7" t="s">
        <v>92</v>
      </c>
      <c r="H18" s="3" t="s">
        <v>126</v>
      </c>
      <c r="I18" s="3" t="s">
        <v>127</v>
      </c>
      <c r="J18" s="3"/>
      <c r="K18" s="3" t="s">
        <v>118</v>
      </c>
      <c r="L18" s="3" t="s">
        <v>128</v>
      </c>
    </row>
    <row r="19" spans="1:12" x14ac:dyDescent="0.4">
      <c r="A19" s="3" t="s">
        <v>93</v>
      </c>
      <c r="B19" s="3" t="s">
        <v>94</v>
      </c>
      <c r="C19" s="4">
        <v>6500</v>
      </c>
      <c r="D19" s="4">
        <v>7560</v>
      </c>
      <c r="E19" s="4">
        <v>8020</v>
      </c>
      <c r="F19" s="3"/>
      <c r="H19" s="3" t="s">
        <v>129</v>
      </c>
      <c r="I19" s="3" t="s">
        <v>130</v>
      </c>
      <c r="J19" s="3"/>
      <c r="K19" s="3" t="s">
        <v>118</v>
      </c>
      <c r="L19" s="3" t="s">
        <v>131</v>
      </c>
    </row>
    <row r="20" spans="1:12" x14ac:dyDescent="0.4">
      <c r="A20" s="3" t="s">
        <v>95</v>
      </c>
      <c r="B20" s="3" t="s">
        <v>96</v>
      </c>
      <c r="C20" s="4">
        <v>8620</v>
      </c>
      <c r="D20" s="4">
        <v>7925</v>
      </c>
      <c r="E20" s="4">
        <v>7620</v>
      </c>
      <c r="F20" s="3"/>
      <c r="H20" s="3" t="s">
        <v>132</v>
      </c>
      <c r="I20" s="3" t="s">
        <v>133</v>
      </c>
      <c r="J20" s="3"/>
      <c r="K20" s="3" t="s">
        <v>118</v>
      </c>
      <c r="L20" s="3" t="s">
        <v>134</v>
      </c>
    </row>
    <row r="21" spans="1:12" x14ac:dyDescent="0.4">
      <c r="A21" s="3" t="s">
        <v>97</v>
      </c>
      <c r="B21" s="3" t="s">
        <v>98</v>
      </c>
      <c r="C21" s="4">
        <v>8802</v>
      </c>
      <c r="D21" s="4">
        <v>8357</v>
      </c>
      <c r="E21" s="4">
        <v>8687</v>
      </c>
      <c r="F21" s="3"/>
      <c r="H21" s="3" t="s">
        <v>135</v>
      </c>
      <c r="I21" s="3" t="s">
        <v>136</v>
      </c>
      <c r="J21" s="3"/>
      <c r="K21" s="3" t="s">
        <v>137</v>
      </c>
      <c r="L21" s="3" t="s">
        <v>138</v>
      </c>
    </row>
    <row r="22" spans="1:12" x14ac:dyDescent="0.4">
      <c r="A22" s="3" t="s">
        <v>99</v>
      </c>
      <c r="B22" s="3" t="s">
        <v>100</v>
      </c>
      <c r="C22" s="4">
        <v>7896</v>
      </c>
      <c r="D22" s="4">
        <v>7900</v>
      </c>
      <c r="E22" s="4">
        <v>8240</v>
      </c>
      <c r="F22" s="3"/>
      <c r="H22" s="3" t="s">
        <v>139</v>
      </c>
      <c r="I22" s="3" t="s">
        <v>140</v>
      </c>
      <c r="J22" s="3"/>
      <c r="K22" s="3" t="s">
        <v>137</v>
      </c>
      <c r="L22" s="3" t="s">
        <v>141</v>
      </c>
    </row>
    <row r="23" spans="1:12" x14ac:dyDescent="0.4">
      <c r="A23" s="3" t="s">
        <v>101</v>
      </c>
      <c r="B23" s="3" t="s">
        <v>102</v>
      </c>
      <c r="C23" s="4">
        <v>8438</v>
      </c>
      <c r="D23" s="4">
        <v>8320</v>
      </c>
      <c r="E23" s="4">
        <v>8345</v>
      </c>
      <c r="F23" s="3"/>
      <c r="H23" s="3" t="s">
        <v>142</v>
      </c>
      <c r="I23" s="3" t="s">
        <v>143</v>
      </c>
      <c r="J23" s="3"/>
      <c r="K23" s="3" t="s">
        <v>137</v>
      </c>
      <c r="L23" s="3" t="s">
        <v>144</v>
      </c>
    </row>
    <row r="24" spans="1:12" x14ac:dyDescent="0.4">
      <c r="A24" s="3" t="s">
        <v>103</v>
      </c>
      <c r="B24" s="3" t="s">
        <v>104</v>
      </c>
      <c r="C24" s="4">
        <v>6874</v>
      </c>
      <c r="D24" s="4">
        <v>7000</v>
      </c>
      <c r="E24" s="4">
        <v>7320</v>
      </c>
      <c r="F24" s="3"/>
      <c r="H24" s="3" t="s">
        <v>145</v>
      </c>
      <c r="I24" s="3" t="s">
        <v>146</v>
      </c>
      <c r="J24" s="3"/>
      <c r="K24" s="3" t="s">
        <v>137</v>
      </c>
      <c r="L24" s="3" t="s">
        <v>147</v>
      </c>
    </row>
    <row r="25" spans="1:12" x14ac:dyDescent="0.4">
      <c r="A25" s="3" t="s">
        <v>105</v>
      </c>
      <c r="B25" s="3" t="s">
        <v>106</v>
      </c>
      <c r="C25" s="4">
        <v>8576</v>
      </c>
      <c r="D25" s="4">
        <v>7982</v>
      </c>
      <c r="E25" s="4">
        <v>8800</v>
      </c>
      <c r="F25" s="3"/>
      <c r="H25" s="3" t="s">
        <v>148</v>
      </c>
      <c r="I25" s="3" t="s">
        <v>149</v>
      </c>
      <c r="J25" s="3"/>
      <c r="K25" s="3" t="s">
        <v>137</v>
      </c>
      <c r="L25" s="3" t="s">
        <v>150</v>
      </c>
    </row>
    <row r="26" spans="1:12" x14ac:dyDescent="0.4">
      <c r="A26" s="3" t="s">
        <v>107</v>
      </c>
      <c r="B26" s="3" t="s">
        <v>108</v>
      </c>
      <c r="C26" s="4">
        <v>9318</v>
      </c>
      <c r="D26" s="4">
        <v>8972</v>
      </c>
      <c r="E26" s="4">
        <v>9200</v>
      </c>
      <c r="F26" s="3"/>
      <c r="H26" s="3" t="s">
        <v>151</v>
      </c>
      <c r="I26" s="3" t="s">
        <v>152</v>
      </c>
      <c r="J26" s="3"/>
      <c r="K26" s="3" t="s">
        <v>137</v>
      </c>
      <c r="L26" s="3" t="s">
        <v>153</v>
      </c>
    </row>
    <row r="28" spans="1:12" x14ac:dyDescent="0.4">
      <c r="A28" s="5" t="s">
        <v>154</v>
      </c>
      <c r="B28" s="6" t="s">
        <v>155</v>
      </c>
    </row>
    <row r="29" spans="1:12" x14ac:dyDescent="0.4">
      <c r="A29" s="3" t="s">
        <v>54</v>
      </c>
      <c r="B29" s="3" t="s">
        <v>0</v>
      </c>
      <c r="C29" s="3" t="s">
        <v>7</v>
      </c>
      <c r="D29" s="3" t="s">
        <v>156</v>
      </c>
      <c r="E29" s="3" t="s">
        <v>157</v>
      </c>
      <c r="F29" s="3" t="s">
        <v>158</v>
      </c>
      <c r="H29" s="24" t="s">
        <v>171</v>
      </c>
      <c r="I29" s="24"/>
    </row>
    <row r="30" spans="1:12" x14ac:dyDescent="0.4">
      <c r="A30" s="3" t="s">
        <v>159</v>
      </c>
      <c r="B30" s="3" t="s">
        <v>3</v>
      </c>
      <c r="C30" s="3" t="s">
        <v>14</v>
      </c>
      <c r="D30" s="3">
        <v>90</v>
      </c>
      <c r="E30" s="3">
        <v>94</v>
      </c>
      <c r="F30" s="3" t="s">
        <v>160</v>
      </c>
      <c r="H30" s="22"/>
      <c r="I30" s="22"/>
    </row>
    <row r="31" spans="1:12" x14ac:dyDescent="0.4">
      <c r="A31" s="3" t="s">
        <v>161</v>
      </c>
      <c r="B31" s="3" t="s">
        <v>4</v>
      </c>
      <c r="C31" s="3" t="s">
        <v>162</v>
      </c>
      <c r="D31" s="3">
        <v>84</v>
      </c>
      <c r="E31" s="3">
        <v>67</v>
      </c>
      <c r="F31" s="3"/>
    </row>
    <row r="32" spans="1:12" x14ac:dyDescent="0.4">
      <c r="A32" s="3" t="s">
        <v>163</v>
      </c>
      <c r="B32" s="3" t="s">
        <v>4</v>
      </c>
      <c r="C32" s="3" t="s">
        <v>164</v>
      </c>
      <c r="D32" s="3">
        <v>92</v>
      </c>
      <c r="E32" s="3">
        <v>95</v>
      </c>
      <c r="F32" s="3" t="s">
        <v>160</v>
      </c>
    </row>
    <row r="33" spans="1:6" x14ac:dyDescent="0.4">
      <c r="A33" s="3" t="s">
        <v>165</v>
      </c>
      <c r="B33" s="3" t="s">
        <v>3</v>
      </c>
      <c r="C33" s="3" t="s">
        <v>162</v>
      </c>
      <c r="D33" s="3">
        <v>93</v>
      </c>
      <c r="E33" s="3">
        <v>94</v>
      </c>
      <c r="F33" s="3" t="s">
        <v>160</v>
      </c>
    </row>
    <row r="34" spans="1:6" x14ac:dyDescent="0.4">
      <c r="A34" s="3" t="s">
        <v>166</v>
      </c>
      <c r="B34" s="3" t="s">
        <v>3</v>
      </c>
      <c r="C34" s="3" t="s">
        <v>14</v>
      </c>
      <c r="D34" s="3">
        <v>81</v>
      </c>
      <c r="E34" s="3">
        <v>57</v>
      </c>
      <c r="F34" s="3"/>
    </row>
    <row r="35" spans="1:6" x14ac:dyDescent="0.4">
      <c r="A35" s="3" t="s">
        <v>167</v>
      </c>
      <c r="B35" s="3" t="s">
        <v>4</v>
      </c>
      <c r="C35" s="3" t="s">
        <v>164</v>
      </c>
      <c r="D35" s="3">
        <v>76</v>
      </c>
      <c r="E35" s="3">
        <v>82</v>
      </c>
      <c r="F35" s="3"/>
    </row>
    <row r="36" spans="1:6" x14ac:dyDescent="0.4">
      <c r="A36" s="3" t="s">
        <v>168</v>
      </c>
      <c r="B36" s="3" t="s">
        <v>4</v>
      </c>
      <c r="C36" s="3" t="s">
        <v>164</v>
      </c>
      <c r="D36" s="3">
        <v>94</v>
      </c>
      <c r="E36" s="3">
        <v>92</v>
      </c>
      <c r="F36" s="3" t="s">
        <v>160</v>
      </c>
    </row>
    <row r="37" spans="1:6" x14ac:dyDescent="0.4">
      <c r="A37" s="3" t="s">
        <v>169</v>
      </c>
      <c r="B37" s="3" t="s">
        <v>4</v>
      </c>
      <c r="C37" s="3" t="s">
        <v>14</v>
      </c>
      <c r="D37" s="3">
        <v>57</v>
      </c>
      <c r="E37" s="3">
        <v>91</v>
      </c>
      <c r="F37" s="3"/>
    </row>
    <row r="38" spans="1:6" x14ac:dyDescent="0.4">
      <c r="A38" s="3" t="s">
        <v>170</v>
      </c>
      <c r="B38" s="3" t="s">
        <v>3</v>
      </c>
      <c r="C38" s="3" t="s">
        <v>162</v>
      </c>
      <c r="D38" s="3">
        <v>92</v>
      </c>
      <c r="E38" s="3">
        <v>99</v>
      </c>
      <c r="F38" s="3" t="s">
        <v>160</v>
      </c>
    </row>
  </sheetData>
  <mergeCells count="5">
    <mergeCell ref="D14:F14"/>
    <mergeCell ref="D13:F13"/>
    <mergeCell ref="N2:O2"/>
    <mergeCell ref="H30:I30"/>
    <mergeCell ref="H29:I29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4"/>
  <sheetViews>
    <sheetView tabSelected="1" topLeftCell="A9" workbookViewId="0">
      <selection activeCell="B24" sqref="B24"/>
    </sheetView>
  </sheetViews>
  <sheetFormatPr defaultRowHeight="17.399999999999999" x14ac:dyDescent="0.4"/>
  <cols>
    <col min="1" max="1" width="16.19921875" bestFit="1" customWidth="1"/>
    <col min="2" max="4" width="12.19921875" bestFit="1" customWidth="1"/>
    <col min="5" max="5" width="13" bestFit="1" customWidth="1"/>
    <col min="6" max="6" width="9.296875" bestFit="1" customWidth="1"/>
    <col min="8" max="8" width="13" bestFit="1" customWidth="1"/>
  </cols>
  <sheetData>
    <row r="1" spans="1:8" ht="21" x14ac:dyDescent="0.4">
      <c r="A1" s="23" t="s">
        <v>172</v>
      </c>
      <c r="B1" s="23"/>
      <c r="C1" s="23"/>
      <c r="D1" s="23"/>
      <c r="E1" s="23"/>
      <c r="F1" s="23"/>
      <c r="G1" s="23"/>
      <c r="H1" s="23"/>
    </row>
    <row r="3" spans="1:8" x14ac:dyDescent="0.4">
      <c r="A3" s="3" t="s">
        <v>173</v>
      </c>
      <c r="B3" s="3" t="s">
        <v>174</v>
      </c>
      <c r="C3" s="3" t="s">
        <v>175</v>
      </c>
      <c r="D3" s="3" t="s">
        <v>176</v>
      </c>
      <c r="E3" s="3" t="s">
        <v>177</v>
      </c>
      <c r="F3" s="3" t="s">
        <v>178</v>
      </c>
      <c r="G3" s="3" t="s">
        <v>179</v>
      </c>
      <c r="H3" s="3" t="s">
        <v>180</v>
      </c>
    </row>
    <row r="4" spans="1:8" x14ac:dyDescent="0.4">
      <c r="A4" s="3" t="s">
        <v>181</v>
      </c>
      <c r="B4" s="8">
        <v>44941</v>
      </c>
      <c r="C4" s="3" t="s">
        <v>182</v>
      </c>
      <c r="D4" s="3" t="s">
        <v>183</v>
      </c>
      <c r="E4" s="4">
        <v>980</v>
      </c>
      <c r="F4" s="4">
        <v>100000</v>
      </c>
      <c r="G4" s="9">
        <v>9.1000000000000004E-3</v>
      </c>
      <c r="H4" s="4">
        <f>F4*E4+(E4*F4)*35%</f>
        <v>132300000</v>
      </c>
    </row>
    <row r="5" spans="1:8" x14ac:dyDescent="0.4">
      <c r="A5" s="3" t="s">
        <v>184</v>
      </c>
      <c r="B5" s="8">
        <v>44961</v>
      </c>
      <c r="C5" s="3" t="s">
        <v>182</v>
      </c>
      <c r="D5" s="3" t="s">
        <v>185</v>
      </c>
      <c r="E5" s="4">
        <v>540</v>
      </c>
      <c r="F5" s="4">
        <v>110000</v>
      </c>
      <c r="G5" s="9">
        <v>6.4999999999999997E-3</v>
      </c>
      <c r="H5" s="4">
        <f t="shared" ref="H5:H15" si="0">F5*E5+(E5*F5)*35%</f>
        <v>80190000</v>
      </c>
    </row>
    <row r="6" spans="1:8" x14ac:dyDescent="0.4">
      <c r="A6" s="3" t="s">
        <v>186</v>
      </c>
      <c r="B6" s="8">
        <v>44942</v>
      </c>
      <c r="C6" s="3" t="s">
        <v>182</v>
      </c>
      <c r="D6" s="3" t="s">
        <v>187</v>
      </c>
      <c r="E6" s="4">
        <v>700</v>
      </c>
      <c r="F6" s="4">
        <v>135000</v>
      </c>
      <c r="G6" s="9">
        <v>5.3E-3</v>
      </c>
      <c r="H6" s="4">
        <f t="shared" si="0"/>
        <v>127575000</v>
      </c>
    </row>
    <row r="7" spans="1:8" x14ac:dyDescent="0.4">
      <c r="A7" s="3" t="s">
        <v>188</v>
      </c>
      <c r="B7" s="8">
        <v>44931</v>
      </c>
      <c r="C7" s="3" t="s">
        <v>182</v>
      </c>
      <c r="D7" s="3" t="s">
        <v>189</v>
      </c>
      <c r="E7" s="4">
        <v>980</v>
      </c>
      <c r="F7" s="4">
        <v>120000</v>
      </c>
      <c r="G7" s="9">
        <v>5.4000000000000003E-3</v>
      </c>
      <c r="H7" s="4">
        <f t="shared" si="0"/>
        <v>158760000</v>
      </c>
    </row>
    <row r="8" spans="1:8" x14ac:dyDescent="0.4">
      <c r="A8" s="3" t="s">
        <v>190</v>
      </c>
      <c r="B8" s="8">
        <v>44945</v>
      </c>
      <c r="C8" s="3" t="s">
        <v>191</v>
      </c>
      <c r="D8" s="3" t="s">
        <v>183</v>
      </c>
      <c r="E8" s="4">
        <v>540</v>
      </c>
      <c r="F8" s="4">
        <v>135000</v>
      </c>
      <c r="G8" s="9">
        <v>5.7999999999999996E-3</v>
      </c>
      <c r="H8" s="4">
        <f t="shared" si="0"/>
        <v>98415000</v>
      </c>
    </row>
    <row r="9" spans="1:8" x14ac:dyDescent="0.4">
      <c r="A9" s="3" t="s">
        <v>192</v>
      </c>
      <c r="B9" s="8">
        <v>44965</v>
      </c>
      <c r="C9" s="3" t="s">
        <v>191</v>
      </c>
      <c r="D9" s="3" t="s">
        <v>185</v>
      </c>
      <c r="E9" s="4">
        <v>700</v>
      </c>
      <c r="F9" s="4">
        <v>120000</v>
      </c>
      <c r="G9" s="9">
        <v>8.8000000000000005E-3</v>
      </c>
      <c r="H9" s="4">
        <f t="shared" si="0"/>
        <v>113400000</v>
      </c>
    </row>
    <row r="10" spans="1:8" x14ac:dyDescent="0.4">
      <c r="A10" s="3" t="s">
        <v>193</v>
      </c>
      <c r="B10" s="8">
        <v>44947</v>
      </c>
      <c r="C10" s="3" t="s">
        <v>191</v>
      </c>
      <c r="D10" s="3" t="s">
        <v>187</v>
      </c>
      <c r="E10" s="4">
        <v>980</v>
      </c>
      <c r="F10" s="4">
        <v>125000</v>
      </c>
      <c r="G10" s="9">
        <v>7.6E-3</v>
      </c>
      <c r="H10" s="4">
        <f t="shared" si="0"/>
        <v>165375000</v>
      </c>
    </row>
    <row r="11" spans="1:8" x14ac:dyDescent="0.4">
      <c r="A11" s="3" t="s">
        <v>194</v>
      </c>
      <c r="B11" s="8">
        <v>44968</v>
      </c>
      <c r="C11" s="3" t="s">
        <v>191</v>
      </c>
      <c r="D11" s="3" t="s">
        <v>189</v>
      </c>
      <c r="E11" s="4">
        <v>540</v>
      </c>
      <c r="F11" s="4">
        <v>125000</v>
      </c>
      <c r="G11" s="9">
        <v>5.0000000000000001E-3</v>
      </c>
      <c r="H11" s="4">
        <f t="shared" si="0"/>
        <v>91125000</v>
      </c>
    </row>
    <row r="12" spans="1:8" x14ac:dyDescent="0.4">
      <c r="A12" s="3" t="s">
        <v>195</v>
      </c>
      <c r="B12" s="8">
        <v>44972</v>
      </c>
      <c r="C12" s="3" t="s">
        <v>196</v>
      </c>
      <c r="D12" s="3" t="s">
        <v>183</v>
      </c>
      <c r="E12" s="4">
        <v>700</v>
      </c>
      <c r="F12" s="4">
        <v>115000</v>
      </c>
      <c r="G12" s="9">
        <v>4.7000000000000002E-3</v>
      </c>
      <c r="H12" s="4">
        <f t="shared" si="0"/>
        <v>108675000</v>
      </c>
    </row>
    <row r="13" spans="1:8" x14ac:dyDescent="0.4">
      <c r="A13" s="3" t="s">
        <v>197</v>
      </c>
      <c r="B13" s="8">
        <v>44981</v>
      </c>
      <c r="C13" s="3" t="s">
        <v>196</v>
      </c>
      <c r="D13" s="3" t="s">
        <v>185</v>
      </c>
      <c r="E13" s="4">
        <v>980</v>
      </c>
      <c r="F13" s="4">
        <v>100000</v>
      </c>
      <c r="G13" s="9">
        <v>8.9999999999999993E-3</v>
      </c>
      <c r="H13" s="4">
        <f t="shared" si="0"/>
        <v>132300000</v>
      </c>
    </row>
    <row r="14" spans="1:8" x14ac:dyDescent="0.4">
      <c r="A14" s="3" t="s">
        <v>198</v>
      </c>
      <c r="B14" s="8">
        <v>44970</v>
      </c>
      <c r="C14" s="3" t="s">
        <v>196</v>
      </c>
      <c r="D14" s="3" t="s">
        <v>187</v>
      </c>
      <c r="E14" s="4">
        <v>540</v>
      </c>
      <c r="F14" s="4">
        <v>115000</v>
      </c>
      <c r="G14" s="9">
        <v>5.7000000000000002E-3</v>
      </c>
      <c r="H14" s="4">
        <f t="shared" si="0"/>
        <v>83835000</v>
      </c>
    </row>
    <row r="15" spans="1:8" x14ac:dyDescent="0.4">
      <c r="A15" s="3" t="s">
        <v>199</v>
      </c>
      <c r="B15" s="8">
        <v>44943</v>
      </c>
      <c r="C15" s="3" t="s">
        <v>196</v>
      </c>
      <c r="D15" s="3" t="s">
        <v>189</v>
      </c>
      <c r="E15" s="4">
        <v>700</v>
      </c>
      <c r="F15" s="4">
        <v>120000</v>
      </c>
      <c r="G15" s="9">
        <v>5.4000000000000003E-3</v>
      </c>
      <c r="H15" s="4">
        <f t="shared" si="0"/>
        <v>113400000</v>
      </c>
    </row>
    <row r="18" spans="1:4" x14ac:dyDescent="0.4">
      <c r="A18" s="13" t="s">
        <v>176</v>
      </c>
      <c r="B18" t="s">
        <v>318</v>
      </c>
    </row>
    <row r="20" spans="1:4" x14ac:dyDescent="0.4">
      <c r="A20" s="13" t="s">
        <v>322</v>
      </c>
      <c r="B20" s="13" t="s">
        <v>321</v>
      </c>
    </row>
    <row r="21" spans="1:4" x14ac:dyDescent="0.4">
      <c r="A21" s="13" t="s">
        <v>319</v>
      </c>
      <c r="B21" t="s">
        <v>182</v>
      </c>
      <c r="C21" t="s">
        <v>191</v>
      </c>
      <c r="D21" t="s">
        <v>196</v>
      </c>
    </row>
    <row r="22" spans="1:4" x14ac:dyDescent="0.4">
      <c r="A22" s="14" t="s">
        <v>89</v>
      </c>
      <c r="B22" s="15">
        <v>139545000</v>
      </c>
      <c r="C22" s="15">
        <v>131895000</v>
      </c>
      <c r="D22" s="15">
        <v>113400000</v>
      </c>
    </row>
    <row r="23" spans="1:4" x14ac:dyDescent="0.4">
      <c r="A23" s="14" t="s">
        <v>90</v>
      </c>
      <c r="B23" s="15">
        <v>80190000</v>
      </c>
      <c r="C23" s="15">
        <v>102262500</v>
      </c>
      <c r="D23" s="15">
        <v>108270000</v>
      </c>
    </row>
    <row r="24" spans="1:4" x14ac:dyDescent="0.4">
      <c r="A24" s="14" t="s">
        <v>320</v>
      </c>
      <c r="B24" s="15">
        <v>124706250</v>
      </c>
      <c r="C24" s="15">
        <v>117078750</v>
      </c>
      <c r="D24" s="15">
        <v>109552500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32"/>
  <sheetViews>
    <sheetView topLeftCell="A12" workbookViewId="0">
      <selection activeCell="D9" sqref="D9"/>
    </sheetView>
  </sheetViews>
  <sheetFormatPr defaultRowHeight="17.399999999999999" outlineLevelRow="3" x14ac:dyDescent="0.4"/>
  <cols>
    <col min="6" max="6" width="14.296875" bestFit="1" customWidth="1"/>
    <col min="7" max="7" width="10.59765625" customWidth="1"/>
  </cols>
  <sheetData>
    <row r="1" spans="1:7" ht="21" x14ac:dyDescent="0.4">
      <c r="A1" s="23" t="s">
        <v>200</v>
      </c>
      <c r="B1" s="23"/>
      <c r="C1" s="23"/>
      <c r="D1" s="23"/>
      <c r="E1" s="23"/>
      <c r="F1" s="23"/>
      <c r="G1" s="23"/>
    </row>
    <row r="3" spans="1:7" x14ac:dyDescent="0.4">
      <c r="A3" s="3" t="s">
        <v>201</v>
      </c>
      <c r="B3" s="3" t="s">
        <v>54</v>
      </c>
      <c r="C3" s="3" t="s">
        <v>0</v>
      </c>
      <c r="D3" s="3" t="s">
        <v>202</v>
      </c>
      <c r="E3" s="3" t="s">
        <v>203</v>
      </c>
      <c r="F3" s="3" t="s">
        <v>2</v>
      </c>
      <c r="G3" s="3" t="s">
        <v>204</v>
      </c>
    </row>
    <row r="4" spans="1:7" outlineLevel="3" x14ac:dyDescent="0.4">
      <c r="A4" s="3" t="s">
        <v>214</v>
      </c>
      <c r="B4" s="3" t="s">
        <v>215</v>
      </c>
      <c r="C4" s="3" t="s">
        <v>3</v>
      </c>
      <c r="D4" s="3">
        <v>42</v>
      </c>
      <c r="E4" s="3" t="s">
        <v>216</v>
      </c>
      <c r="F4" s="3" t="s">
        <v>217</v>
      </c>
      <c r="G4" s="4">
        <v>350000</v>
      </c>
    </row>
    <row r="5" spans="1:7" outlineLevel="3" x14ac:dyDescent="0.4">
      <c r="A5" s="3" t="s">
        <v>214</v>
      </c>
      <c r="B5" s="3" t="s">
        <v>235</v>
      </c>
      <c r="C5" s="3" t="s">
        <v>3</v>
      </c>
      <c r="D5" s="3">
        <v>30</v>
      </c>
      <c r="E5" s="3" t="s">
        <v>206</v>
      </c>
      <c r="F5" s="3" t="s">
        <v>236</v>
      </c>
      <c r="G5" s="4">
        <v>300000</v>
      </c>
    </row>
    <row r="6" spans="1:7" outlineLevel="3" x14ac:dyDescent="0.4">
      <c r="A6" s="3" t="s">
        <v>214</v>
      </c>
      <c r="B6" s="3" t="s">
        <v>243</v>
      </c>
      <c r="C6" s="3" t="s">
        <v>4</v>
      </c>
      <c r="D6" s="3">
        <v>32</v>
      </c>
      <c r="E6" s="3" t="s">
        <v>244</v>
      </c>
      <c r="F6" s="3" t="s">
        <v>245</v>
      </c>
      <c r="G6" s="4">
        <v>350000</v>
      </c>
    </row>
    <row r="7" spans="1:7" outlineLevel="2" x14ac:dyDescent="0.4">
      <c r="A7" s="16" t="s">
        <v>329</v>
      </c>
      <c r="B7" s="3"/>
      <c r="C7" s="3"/>
      <c r="D7" s="3"/>
      <c r="E7" s="3"/>
      <c r="F7" s="3"/>
      <c r="G7" s="4">
        <f>SUBTOTAL(9,G4:G6)</f>
        <v>1000000</v>
      </c>
    </row>
    <row r="8" spans="1:7" outlineLevel="1" x14ac:dyDescent="0.4">
      <c r="A8" s="16" t="s">
        <v>323</v>
      </c>
      <c r="B8" s="3"/>
      <c r="C8" s="3"/>
      <c r="D8" s="3">
        <f>SUBTOTAL(4,D4:D6)</f>
        <v>42</v>
      </c>
      <c r="E8" s="3"/>
      <c r="F8" s="3"/>
      <c r="G8" s="4"/>
    </row>
    <row r="9" spans="1:7" outlineLevel="3" x14ac:dyDescent="0.4">
      <c r="A9" s="3" t="s">
        <v>40</v>
      </c>
      <c r="B9" s="3" t="s">
        <v>205</v>
      </c>
      <c r="C9" s="3" t="s">
        <v>3</v>
      </c>
      <c r="D9" s="3">
        <v>35</v>
      </c>
      <c r="E9" s="3" t="s">
        <v>206</v>
      </c>
      <c r="F9" s="3" t="s">
        <v>207</v>
      </c>
      <c r="G9" s="4">
        <v>250000</v>
      </c>
    </row>
    <row r="10" spans="1:7" outlineLevel="3" x14ac:dyDescent="0.4">
      <c r="A10" s="3" t="s">
        <v>40</v>
      </c>
      <c r="B10" s="3" t="s">
        <v>218</v>
      </c>
      <c r="C10" s="3" t="s">
        <v>3</v>
      </c>
      <c r="D10" s="3">
        <v>45</v>
      </c>
      <c r="E10" s="3" t="s">
        <v>216</v>
      </c>
      <c r="F10" s="3" t="s">
        <v>219</v>
      </c>
      <c r="G10" s="4">
        <v>250000</v>
      </c>
    </row>
    <row r="11" spans="1:7" outlineLevel="3" x14ac:dyDescent="0.4">
      <c r="A11" s="3" t="s">
        <v>40</v>
      </c>
      <c r="B11" s="3" t="s">
        <v>226</v>
      </c>
      <c r="C11" s="3" t="s">
        <v>4</v>
      </c>
      <c r="D11" s="3">
        <v>24</v>
      </c>
      <c r="E11" s="3" t="s">
        <v>209</v>
      </c>
      <c r="F11" s="3" t="s">
        <v>227</v>
      </c>
      <c r="G11" s="4">
        <v>120000</v>
      </c>
    </row>
    <row r="12" spans="1:7" outlineLevel="3" x14ac:dyDescent="0.4">
      <c r="A12" s="3" t="s">
        <v>40</v>
      </c>
      <c r="B12" s="3" t="s">
        <v>233</v>
      </c>
      <c r="C12" s="3" t="s">
        <v>3</v>
      </c>
      <c r="D12" s="3">
        <v>28</v>
      </c>
      <c r="E12" s="3" t="s">
        <v>212</v>
      </c>
      <c r="F12" s="3" t="s">
        <v>234</v>
      </c>
      <c r="G12" s="4">
        <v>600000</v>
      </c>
    </row>
    <row r="13" spans="1:7" outlineLevel="2" x14ac:dyDescent="0.4">
      <c r="A13" s="16" t="s">
        <v>330</v>
      </c>
      <c r="B13" s="3"/>
      <c r="C13" s="3"/>
      <c r="D13" s="3"/>
      <c r="E13" s="3"/>
      <c r="F13" s="3"/>
      <c r="G13" s="4">
        <f>SUBTOTAL(9,G9:G12)</f>
        <v>1220000</v>
      </c>
    </row>
    <row r="14" spans="1:7" outlineLevel="1" x14ac:dyDescent="0.4">
      <c r="A14" s="16" t="s">
        <v>324</v>
      </c>
      <c r="B14" s="3"/>
      <c r="C14" s="3"/>
      <c r="D14" s="3">
        <f>SUBTOTAL(4,D9:D12)</f>
        <v>45</v>
      </c>
      <c r="E14" s="3"/>
      <c r="F14" s="3"/>
      <c r="G14" s="4"/>
    </row>
    <row r="15" spans="1:7" outlineLevel="3" x14ac:dyDescent="0.4">
      <c r="A15" s="3" t="s">
        <v>220</v>
      </c>
      <c r="B15" s="3" t="s">
        <v>221</v>
      </c>
      <c r="C15" s="3" t="s">
        <v>3</v>
      </c>
      <c r="D15" s="3">
        <v>31</v>
      </c>
      <c r="E15" s="3" t="s">
        <v>206</v>
      </c>
      <c r="F15" s="3" t="s">
        <v>222</v>
      </c>
      <c r="G15" s="4">
        <v>200000</v>
      </c>
    </row>
    <row r="16" spans="1:7" outlineLevel="3" x14ac:dyDescent="0.4">
      <c r="A16" s="3" t="s">
        <v>220</v>
      </c>
      <c r="B16" s="3" t="s">
        <v>228</v>
      </c>
      <c r="C16" s="3" t="s">
        <v>3</v>
      </c>
      <c r="D16" s="3">
        <v>29</v>
      </c>
      <c r="E16" s="3" t="s">
        <v>212</v>
      </c>
      <c r="F16" s="3" t="s">
        <v>229</v>
      </c>
      <c r="G16" s="4">
        <v>380000</v>
      </c>
    </row>
    <row r="17" spans="1:7" outlineLevel="3" x14ac:dyDescent="0.4">
      <c r="A17" s="3" t="s">
        <v>220</v>
      </c>
      <c r="B17" s="3" t="s">
        <v>246</v>
      </c>
      <c r="C17" s="3" t="s">
        <v>3</v>
      </c>
      <c r="D17" s="3">
        <v>41</v>
      </c>
      <c r="E17" s="3" t="s">
        <v>206</v>
      </c>
      <c r="F17" s="3" t="s">
        <v>247</v>
      </c>
      <c r="G17" s="4">
        <v>200000</v>
      </c>
    </row>
    <row r="18" spans="1:7" outlineLevel="2" x14ac:dyDescent="0.4">
      <c r="A18" s="16" t="s">
        <v>331</v>
      </c>
      <c r="B18" s="3"/>
      <c r="C18" s="3"/>
      <c r="D18" s="3"/>
      <c r="E18" s="3"/>
      <c r="F18" s="3"/>
      <c r="G18" s="4">
        <f>SUBTOTAL(9,G15:G17)</f>
        <v>780000</v>
      </c>
    </row>
    <row r="19" spans="1:7" outlineLevel="1" x14ac:dyDescent="0.4">
      <c r="A19" s="16" t="s">
        <v>325</v>
      </c>
      <c r="B19" s="3"/>
      <c r="C19" s="3"/>
      <c r="D19" s="3">
        <f>SUBTOTAL(4,D15:D17)</f>
        <v>41</v>
      </c>
      <c r="E19" s="3"/>
      <c r="F19" s="3"/>
      <c r="G19" s="4"/>
    </row>
    <row r="20" spans="1:7" outlineLevel="3" x14ac:dyDescent="0.4">
      <c r="A20" s="3" t="s">
        <v>50</v>
      </c>
      <c r="B20" s="3" t="s">
        <v>211</v>
      </c>
      <c r="C20" s="3" t="s">
        <v>4</v>
      </c>
      <c r="D20" s="3">
        <v>34</v>
      </c>
      <c r="E20" s="3" t="s">
        <v>212</v>
      </c>
      <c r="F20" s="3" t="s">
        <v>213</v>
      </c>
      <c r="G20" s="4">
        <v>300000</v>
      </c>
    </row>
    <row r="21" spans="1:7" outlineLevel="3" x14ac:dyDescent="0.4">
      <c r="A21" s="3" t="s">
        <v>50</v>
      </c>
      <c r="B21" s="3" t="s">
        <v>230</v>
      </c>
      <c r="C21" s="3" t="s">
        <v>4</v>
      </c>
      <c r="D21" s="3">
        <v>34</v>
      </c>
      <c r="E21" s="3" t="s">
        <v>231</v>
      </c>
      <c r="F21" s="3" t="s">
        <v>232</v>
      </c>
      <c r="G21" s="4">
        <v>400000</v>
      </c>
    </row>
    <row r="22" spans="1:7" outlineLevel="3" x14ac:dyDescent="0.4">
      <c r="A22" s="3" t="s">
        <v>50</v>
      </c>
      <c r="B22" s="3" t="s">
        <v>239</v>
      </c>
      <c r="C22" s="3" t="s">
        <v>3</v>
      </c>
      <c r="D22" s="3">
        <v>27</v>
      </c>
      <c r="E22" s="3" t="s">
        <v>209</v>
      </c>
      <c r="F22" s="3" t="s">
        <v>240</v>
      </c>
      <c r="G22" s="4">
        <v>100000</v>
      </c>
    </row>
    <row r="23" spans="1:7" outlineLevel="2" x14ac:dyDescent="0.4">
      <c r="A23" s="16" t="s">
        <v>332</v>
      </c>
      <c r="B23" s="3"/>
      <c r="C23" s="3"/>
      <c r="D23" s="3"/>
      <c r="E23" s="3"/>
      <c r="F23" s="3"/>
      <c r="G23" s="4">
        <f>SUBTOTAL(9,G20:G22)</f>
        <v>800000</v>
      </c>
    </row>
    <row r="24" spans="1:7" outlineLevel="1" x14ac:dyDescent="0.4">
      <c r="A24" s="16" t="s">
        <v>326</v>
      </c>
      <c r="B24" s="3"/>
      <c r="C24" s="3"/>
      <c r="D24" s="3">
        <f>SUBTOTAL(4,D20:D22)</f>
        <v>34</v>
      </c>
      <c r="E24" s="3"/>
      <c r="F24" s="3"/>
      <c r="G24" s="4"/>
    </row>
    <row r="25" spans="1:7" outlineLevel="3" x14ac:dyDescent="0.4">
      <c r="A25" s="3" t="s">
        <v>46</v>
      </c>
      <c r="B25" s="3" t="s">
        <v>208</v>
      </c>
      <c r="C25" s="3" t="s">
        <v>3</v>
      </c>
      <c r="D25" s="3">
        <v>28</v>
      </c>
      <c r="E25" s="3" t="s">
        <v>209</v>
      </c>
      <c r="F25" s="3" t="s">
        <v>210</v>
      </c>
      <c r="G25" s="4">
        <v>100000</v>
      </c>
    </row>
    <row r="26" spans="1:7" outlineLevel="3" x14ac:dyDescent="0.4">
      <c r="A26" s="3" t="s">
        <v>46</v>
      </c>
      <c r="B26" s="3" t="s">
        <v>223</v>
      </c>
      <c r="C26" s="3" t="s">
        <v>4</v>
      </c>
      <c r="D26" s="3">
        <v>33</v>
      </c>
      <c r="E26" s="3" t="s">
        <v>224</v>
      </c>
      <c r="F26" s="3" t="s">
        <v>225</v>
      </c>
      <c r="G26" s="4">
        <v>500000</v>
      </c>
    </row>
    <row r="27" spans="1:7" outlineLevel="3" x14ac:dyDescent="0.4">
      <c r="A27" s="3" t="s">
        <v>46</v>
      </c>
      <c r="B27" s="3" t="s">
        <v>237</v>
      </c>
      <c r="C27" s="3" t="s">
        <v>4</v>
      </c>
      <c r="D27" s="3">
        <v>29</v>
      </c>
      <c r="E27" s="3" t="s">
        <v>212</v>
      </c>
      <c r="F27" s="3" t="s">
        <v>238</v>
      </c>
      <c r="G27" s="4">
        <v>550000</v>
      </c>
    </row>
    <row r="28" spans="1:7" outlineLevel="3" x14ac:dyDescent="0.4">
      <c r="A28" s="3" t="s">
        <v>46</v>
      </c>
      <c r="B28" s="3" t="s">
        <v>241</v>
      </c>
      <c r="C28" s="3" t="s">
        <v>4</v>
      </c>
      <c r="D28" s="3">
        <v>34</v>
      </c>
      <c r="E28" s="3" t="s">
        <v>206</v>
      </c>
      <c r="F28" s="3" t="s">
        <v>242</v>
      </c>
      <c r="G28" s="4">
        <v>250000</v>
      </c>
    </row>
    <row r="29" spans="1:7" outlineLevel="2" x14ac:dyDescent="0.4">
      <c r="A29" s="18" t="s">
        <v>333</v>
      </c>
      <c r="B29" s="1"/>
      <c r="C29" s="1"/>
      <c r="D29" s="1"/>
      <c r="E29" s="1"/>
      <c r="F29" s="1"/>
      <c r="G29" s="17">
        <f>SUBTOTAL(9,G25:G28)</f>
        <v>1400000</v>
      </c>
    </row>
    <row r="30" spans="1:7" outlineLevel="1" x14ac:dyDescent="0.4">
      <c r="A30" s="18" t="s">
        <v>327</v>
      </c>
      <c r="B30" s="1"/>
      <c r="C30" s="1"/>
      <c r="D30" s="1">
        <f>SUBTOTAL(4,D25:D28)</f>
        <v>34</v>
      </c>
      <c r="E30" s="1"/>
      <c r="F30" s="1"/>
      <c r="G30" s="17"/>
    </row>
    <row r="31" spans="1:7" x14ac:dyDescent="0.4">
      <c r="A31" s="18" t="s">
        <v>320</v>
      </c>
      <c r="B31" s="1"/>
      <c r="C31" s="1"/>
      <c r="D31" s="1"/>
      <c r="E31" s="1"/>
      <c r="F31" s="1"/>
      <c r="G31" s="17">
        <f>SUBTOTAL(9,G4:G28)</f>
        <v>5200000</v>
      </c>
    </row>
    <row r="32" spans="1:7" x14ac:dyDescent="0.4">
      <c r="A32" s="18" t="s">
        <v>328</v>
      </c>
      <c r="B32" s="1"/>
      <c r="C32" s="1"/>
      <c r="D32" s="1">
        <f>SUBTOTAL(4,D4:D28)</f>
        <v>45</v>
      </c>
      <c r="E32" s="1"/>
      <c r="F32" s="1"/>
      <c r="G32" s="17"/>
    </row>
  </sheetData>
  <sortState xmlns:xlrd2="http://schemas.microsoft.com/office/spreadsheetml/2017/richdata2" ref="A4:G28">
    <sortCondition descending="1" ref="A4:A28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5"/>
  <sheetViews>
    <sheetView workbookViewId="0">
      <selection activeCell="J9" sqref="J9"/>
    </sheetView>
  </sheetViews>
  <sheetFormatPr defaultRowHeight="17.399999999999999" x14ac:dyDescent="0.4"/>
  <cols>
    <col min="2" max="2" width="13" bestFit="1" customWidth="1"/>
    <col min="4" max="4" width="10.796875" bestFit="1" customWidth="1"/>
    <col min="6" max="6" width="10.796875" bestFit="1" customWidth="1"/>
  </cols>
  <sheetData>
    <row r="1" spans="1:6" ht="21" x14ac:dyDescent="0.4">
      <c r="A1" s="23" t="s">
        <v>248</v>
      </c>
      <c r="B1" s="23"/>
      <c r="C1" s="23"/>
      <c r="D1" s="23"/>
      <c r="E1" s="23"/>
      <c r="F1" s="23"/>
    </row>
    <row r="3" spans="1:6" x14ac:dyDescent="0.4">
      <c r="A3" s="19" t="s">
        <v>249</v>
      </c>
      <c r="B3" s="20" t="s">
        <v>250</v>
      </c>
      <c r="C3" s="20" t="s">
        <v>251</v>
      </c>
      <c r="D3" s="20" t="s">
        <v>252</v>
      </c>
      <c r="E3" s="20" t="s">
        <v>253</v>
      </c>
      <c r="F3" s="20" t="s">
        <v>254</v>
      </c>
    </row>
    <row r="4" spans="1:6" x14ac:dyDescent="0.4">
      <c r="A4" s="10">
        <v>44656</v>
      </c>
      <c r="B4" s="3" t="s">
        <v>255</v>
      </c>
      <c r="C4" s="3"/>
      <c r="D4" s="4">
        <v>15000</v>
      </c>
      <c r="E4" s="4"/>
      <c r="F4" s="4">
        <f>D4-E4</f>
        <v>15000</v>
      </c>
    </row>
    <row r="5" spans="1:6" x14ac:dyDescent="0.4">
      <c r="A5" s="10">
        <v>44659</v>
      </c>
      <c r="B5" s="3" t="s">
        <v>256</v>
      </c>
      <c r="C5" s="3">
        <v>3</v>
      </c>
      <c r="D5" s="4">
        <v>98000</v>
      </c>
      <c r="E5" s="4">
        <v>5000</v>
      </c>
      <c r="F5" s="4">
        <f t="shared" ref="F5:F14" si="0">D5-E5</f>
        <v>93000</v>
      </c>
    </row>
    <row r="6" spans="1:6" x14ac:dyDescent="0.4">
      <c r="A6" s="10">
        <v>44661</v>
      </c>
      <c r="B6" s="3" t="s">
        <v>257</v>
      </c>
      <c r="C6" s="3">
        <v>12</v>
      </c>
      <c r="D6" s="4">
        <v>1200000</v>
      </c>
      <c r="E6" s="4"/>
      <c r="F6" s="4">
        <f t="shared" si="0"/>
        <v>1200000</v>
      </c>
    </row>
    <row r="7" spans="1:6" x14ac:dyDescent="0.4">
      <c r="A7" s="10">
        <v>44663</v>
      </c>
      <c r="B7" s="3" t="s">
        <v>258</v>
      </c>
      <c r="C7" s="3"/>
      <c r="D7" s="4">
        <v>4800</v>
      </c>
      <c r="E7" s="4"/>
      <c r="F7" s="4">
        <f t="shared" si="0"/>
        <v>4800</v>
      </c>
    </row>
    <row r="8" spans="1:6" x14ac:dyDescent="0.4">
      <c r="A8" s="10">
        <v>44664</v>
      </c>
      <c r="B8" s="3" t="s">
        <v>259</v>
      </c>
      <c r="C8" s="3"/>
      <c r="D8" s="4">
        <v>70000</v>
      </c>
      <c r="E8" s="4">
        <v>3500</v>
      </c>
      <c r="F8" s="4">
        <f t="shared" si="0"/>
        <v>66500</v>
      </c>
    </row>
    <row r="9" spans="1:6" x14ac:dyDescent="0.4">
      <c r="A9" s="10">
        <v>44669</v>
      </c>
      <c r="B9" s="3" t="s">
        <v>260</v>
      </c>
      <c r="C9" s="3"/>
      <c r="D9" s="4">
        <v>56000</v>
      </c>
      <c r="E9" s="4"/>
      <c r="F9" s="4">
        <f t="shared" si="0"/>
        <v>56000</v>
      </c>
    </row>
    <row r="10" spans="1:6" x14ac:dyDescent="0.4">
      <c r="A10" s="10">
        <v>44672</v>
      </c>
      <c r="B10" s="3" t="s">
        <v>261</v>
      </c>
      <c r="C10" s="3"/>
      <c r="D10" s="4">
        <v>99000</v>
      </c>
      <c r="E10" s="4">
        <v>9900</v>
      </c>
      <c r="F10" s="4">
        <f t="shared" si="0"/>
        <v>89100</v>
      </c>
    </row>
    <row r="11" spans="1:6" x14ac:dyDescent="0.4">
      <c r="A11" s="10">
        <v>44673</v>
      </c>
      <c r="B11" s="3" t="s">
        <v>262</v>
      </c>
      <c r="C11" s="3"/>
      <c r="D11" s="4">
        <v>30000</v>
      </c>
      <c r="E11" s="4"/>
      <c r="F11" s="4">
        <f t="shared" si="0"/>
        <v>30000</v>
      </c>
    </row>
    <row r="12" spans="1:6" x14ac:dyDescent="0.4">
      <c r="A12" s="10">
        <v>44676</v>
      </c>
      <c r="B12" s="3" t="s">
        <v>259</v>
      </c>
      <c r="C12" s="3"/>
      <c r="D12" s="4">
        <v>80000</v>
      </c>
      <c r="E12" s="4">
        <v>4000</v>
      </c>
      <c r="F12" s="4">
        <f t="shared" si="0"/>
        <v>76000</v>
      </c>
    </row>
    <row r="13" spans="1:6" x14ac:dyDescent="0.4">
      <c r="A13" s="10">
        <v>44677</v>
      </c>
      <c r="B13" s="3" t="s">
        <v>256</v>
      </c>
      <c r="C13" s="3">
        <v>3</v>
      </c>
      <c r="D13" s="4">
        <v>132000</v>
      </c>
      <c r="E13" s="4">
        <v>5000</v>
      </c>
      <c r="F13" s="4">
        <f t="shared" si="0"/>
        <v>127000</v>
      </c>
    </row>
    <row r="14" spans="1:6" x14ac:dyDescent="0.4">
      <c r="A14" s="10">
        <v>44680</v>
      </c>
      <c r="B14" s="3" t="s">
        <v>263</v>
      </c>
      <c r="C14" s="3">
        <v>6</v>
      </c>
      <c r="D14" s="4">
        <v>180000</v>
      </c>
      <c r="E14" s="4">
        <v>5000</v>
      </c>
      <c r="F14" s="4">
        <f t="shared" si="0"/>
        <v>175000</v>
      </c>
    </row>
    <row r="15" spans="1:6" x14ac:dyDescent="0.4">
      <c r="A15" s="22" t="s">
        <v>264</v>
      </c>
      <c r="B15" s="22"/>
      <c r="C15" s="22"/>
      <c r="D15" s="11">
        <f>SUM(D4:D14)</f>
        <v>1964800</v>
      </c>
      <c r="E15" s="11">
        <f t="shared" ref="E15:F15" si="1">SUM(E4:E14)</f>
        <v>32400</v>
      </c>
      <c r="F15" s="11">
        <f t="shared" si="1"/>
        <v>1932400</v>
      </c>
    </row>
  </sheetData>
  <mergeCells count="2">
    <mergeCell ref="A1:F1"/>
    <mergeCell ref="A15:C15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0]!합계">
                <anchor moveWithCells="1" sizeWithCells="1">
                  <from>
                    <xdr:col>7</xdr:col>
                    <xdr:colOff>0</xdr:colOff>
                    <xdr:row>1</xdr:row>
                    <xdr:rowOff>213360</xdr:rowOff>
                  </from>
                  <to>
                    <xdr:col>8</xdr:col>
                    <xdr:colOff>662940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0"/>
  <sheetViews>
    <sheetView topLeftCell="A9" workbookViewId="0">
      <selection activeCell="J11" sqref="J11"/>
    </sheetView>
  </sheetViews>
  <sheetFormatPr defaultRowHeight="17.399999999999999" x14ac:dyDescent="0.4"/>
  <cols>
    <col min="2" max="2" width="11" bestFit="1" customWidth="1"/>
    <col min="3" max="3" width="11.796875" customWidth="1"/>
    <col min="4" max="4" width="9.09765625" bestFit="1" customWidth="1"/>
    <col min="5" max="5" width="15.59765625" customWidth="1"/>
  </cols>
  <sheetData>
    <row r="1" spans="1:5" ht="21" x14ac:dyDescent="0.4">
      <c r="A1" s="23" t="s">
        <v>265</v>
      </c>
      <c r="B1" s="23"/>
      <c r="C1" s="23"/>
      <c r="D1" s="23"/>
      <c r="E1" s="23"/>
    </row>
    <row r="3" spans="1:5" x14ac:dyDescent="0.4">
      <c r="A3" s="3" t="s">
        <v>266</v>
      </c>
      <c r="B3" s="3" t="s">
        <v>267</v>
      </c>
      <c r="C3" s="3" t="s">
        <v>268</v>
      </c>
      <c r="D3" s="3" t="s">
        <v>269</v>
      </c>
      <c r="E3" s="3" t="s">
        <v>270</v>
      </c>
    </row>
    <row r="4" spans="1:5" x14ac:dyDescent="0.4">
      <c r="A4" s="3" t="s">
        <v>271</v>
      </c>
      <c r="B4" s="3" t="s">
        <v>272</v>
      </c>
      <c r="C4" s="12">
        <v>720000</v>
      </c>
      <c r="D4" s="12">
        <v>3400</v>
      </c>
      <c r="E4" s="12">
        <f>C4*D4</f>
        <v>2448000000</v>
      </c>
    </row>
    <row r="5" spans="1:5" x14ac:dyDescent="0.4">
      <c r="A5" s="3" t="s">
        <v>273</v>
      </c>
      <c r="B5" s="3" t="s">
        <v>274</v>
      </c>
      <c r="C5" s="12">
        <v>1340000</v>
      </c>
      <c r="D5" s="12">
        <v>2500</v>
      </c>
      <c r="E5" s="12">
        <f t="shared" ref="E5:E10" si="0">C5*D5</f>
        <v>3350000000</v>
      </c>
    </row>
    <row r="6" spans="1:5" x14ac:dyDescent="0.4">
      <c r="A6" s="3" t="s">
        <v>275</v>
      </c>
      <c r="B6" s="3" t="s">
        <v>276</v>
      </c>
      <c r="C6" s="12">
        <v>24000000</v>
      </c>
      <c r="D6" s="12">
        <v>1000</v>
      </c>
      <c r="E6" s="12">
        <f t="shared" si="0"/>
        <v>24000000000</v>
      </c>
    </row>
    <row r="7" spans="1:5" x14ac:dyDescent="0.4">
      <c r="A7" s="3" t="s">
        <v>277</v>
      </c>
      <c r="B7" s="3" t="s">
        <v>278</v>
      </c>
      <c r="C7" s="12">
        <v>600000</v>
      </c>
      <c r="D7" s="12">
        <v>2800</v>
      </c>
      <c r="E7" s="12">
        <f t="shared" si="0"/>
        <v>1680000000</v>
      </c>
    </row>
    <row r="8" spans="1:5" x14ac:dyDescent="0.4">
      <c r="A8" s="3" t="s">
        <v>106</v>
      </c>
      <c r="B8" s="3" t="s">
        <v>279</v>
      </c>
      <c r="C8" s="12">
        <v>850000</v>
      </c>
      <c r="D8" s="12">
        <v>3000</v>
      </c>
      <c r="E8" s="12">
        <f t="shared" si="0"/>
        <v>2550000000</v>
      </c>
    </row>
    <row r="9" spans="1:5" x14ac:dyDescent="0.4">
      <c r="A9" s="3" t="s">
        <v>280</v>
      </c>
      <c r="B9" s="3" t="s">
        <v>281</v>
      </c>
      <c r="C9" s="12">
        <v>500000</v>
      </c>
      <c r="D9" s="12">
        <v>3200</v>
      </c>
      <c r="E9" s="12">
        <f t="shared" si="0"/>
        <v>1600000000</v>
      </c>
    </row>
    <row r="10" spans="1:5" x14ac:dyDescent="0.4">
      <c r="A10" s="3" t="s">
        <v>282</v>
      </c>
      <c r="B10" s="3" t="s">
        <v>283</v>
      </c>
      <c r="C10" s="12">
        <v>1200000</v>
      </c>
      <c r="D10" s="12">
        <v>2800</v>
      </c>
      <c r="E10" s="12">
        <f t="shared" si="0"/>
        <v>3360000000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입사년도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김지원</cp:lastModifiedBy>
  <dcterms:created xsi:type="dcterms:W3CDTF">2023-04-27T08:01:32Z</dcterms:created>
  <dcterms:modified xsi:type="dcterms:W3CDTF">2025-01-20T10:22:00Z</dcterms:modified>
</cp:coreProperties>
</file>