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안수연\OneDrive\바탕 화면\"/>
    </mc:Choice>
  </mc:AlternateContent>
  <xr:revisionPtr revIDLastSave="0" documentId="13_ncr:1_{0FE6AD95-4C12-449F-A265-34A1CFA9EF26}" xr6:coauthVersionLast="47" xr6:coauthVersionMax="47" xr10:uidLastSave="{00000000-0000-0000-0000-000000000000}"/>
  <bookViews>
    <workbookView xWindow="-108" yWindow="-108" windowWidth="23256" windowHeight="12456" tabRatio="771" activeTab="5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eta.AND" hidden="1" xlm="1">#NAME?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3" i="3" l="1" a="1"/>
  <c r="M13" i="3" s="1"/>
  <c r="M14" i="3" a="1"/>
  <c r="M14" i="3"/>
  <c r="M15" i="3" a="1"/>
  <c r="M15" i="3" s="1"/>
  <c r="M16" i="3" a="1"/>
  <c r="M16" i="3" s="1"/>
  <c r="M12" i="3" a="1"/>
  <c r="M12" i="3" s="1"/>
  <c r="L12" i="3" a="1"/>
  <c r="L12" i="3" s="1"/>
  <c r="L13" i="3" a="1"/>
  <c r="L13" i="3" s="1"/>
  <c r="L14" i="3" a="1"/>
  <c r="L14" i="3" s="1"/>
  <c r="L15" i="3" a="1"/>
  <c r="L15" i="3"/>
  <c r="L16" i="3" a="1"/>
  <c r="L16" i="3" s="1"/>
  <c r="K13" i="3" a="1"/>
  <c r="K13" i="3"/>
  <c r="K14" i="3" a="1"/>
  <c r="K14" i="3"/>
  <c r="K15" i="3" a="1"/>
  <c r="K15" i="3"/>
  <c r="K16" i="3" a="1"/>
  <c r="K16" i="3"/>
  <c r="K12" i="3" a="1"/>
  <c r="K12" i="3" s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J20" i="3"/>
  <c r="F35" i="5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B35" i="1"/>
  <c r="H5" i="3" a="1"/>
  <c r="H7" i="3" a="1"/>
  <c r="H9" i="3" a="1"/>
  <c r="H11" i="3" a="1"/>
  <c r="H13" i="3" a="1"/>
  <c r="H15" i="3" a="1"/>
  <c r="H17" i="3" a="1"/>
  <c r="H19" i="3" a="1"/>
  <c r="H21" i="3" a="1"/>
  <c r="H23" i="3" a="1"/>
  <c r="H25" i="3" a="1"/>
  <c r="H27" i="3" a="1"/>
  <c r="H29" i="3" a="1"/>
  <c r="H31" i="3" a="1"/>
  <c r="H33" i="3" a="1"/>
  <c r="H24" i="3" a="1"/>
  <c r="H28" i="3" a="1"/>
  <c r="H32" i="3" a="1"/>
  <c r="H6" i="3" a="1"/>
  <c r="H8" i="3" a="1"/>
  <c r="H10" i="3" a="1"/>
  <c r="H12" i="3" a="1"/>
  <c r="H14" i="3" a="1"/>
  <c r="H16" i="3" a="1"/>
  <c r="H18" i="3" a="1"/>
  <c r="H20" i="3" a="1"/>
  <c r="H22" i="3" a="1"/>
  <c r="H26" i="3" a="1"/>
  <c r="H30" i="3" a="1"/>
  <c r="H4" i="3" a="1"/>
  <c r="H30" i="3" l="1"/>
  <c r="H26" i="3"/>
  <c r="H22" i="3"/>
  <c r="H20" i="3"/>
  <c r="H18" i="3"/>
  <c r="H16" i="3"/>
  <c r="H14" i="3"/>
  <c r="H12" i="3"/>
  <c r="H10" i="3"/>
  <c r="H8" i="3"/>
  <c r="H6" i="3"/>
  <c r="H32" i="3"/>
  <c r="H28" i="3"/>
  <c r="H24" i="3"/>
  <c r="H33" i="3"/>
  <c r="H31" i="3"/>
  <c r="H29" i="3"/>
  <c r="H27" i="3"/>
  <c r="H25" i="3"/>
  <c r="H23" i="3"/>
  <c r="H21" i="3"/>
  <c r="H19" i="3"/>
  <c r="H17" i="3"/>
  <c r="H15" i="3"/>
  <c r="H13" i="3"/>
  <c r="H11" i="3"/>
  <c r="H9" i="3"/>
  <c r="H7" i="3"/>
  <c r="H5" i="3"/>
  <c r="H4" i="3"/>
  <c r="G3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0D6D896-714D-4B11-89F7-E5F93CEA485B}" name="MS Access Database_Query" type="1" refreshedVersion="8" background="1">
    <dbPr connection="DSN=MS Access Database;DBQ=C:\학용품.accdb;DefaultDir=C:\Users\안수연\AppData\Local\Temp\9531d490-dcd0-42d8-967a-7f415b1bd17c_2025_기출문제집_컴활1급실기_학습자료_241206 update.zip.17c\2025_기출문제집_컴활1급실기_학습자료_241206 update\01 시험장따라하기;DriverId=25;FIL=MS Access;MaxBufferSize=2048;PageTimeout=5;" command="SELECT 학용품판매.날짜, 학용품판매.문구점, 학용품판매.품목, 학용품판매.단가, 학용품판매.수량_x000d__x000a_FROM `C:\학용품.accdb`.학용품판매 학용품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<sst xmlns="http://schemas.openxmlformats.org/spreadsheetml/2006/main" count="528" uniqueCount="69">
  <si>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</si>
  <si>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</si>
  <si>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</si>
  <si>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</si>
  <si>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</si>
  <si>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</si>
  <si>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</si>
  <si>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</si>
  <si>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</si>
  <si>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</si>
  <si>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</si>
  <si>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</si>
  <si>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</si>
  <si>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</si>
  <si>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</si>
  <si>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</si>
  <si>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</si>
  <si>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</si>
  <si>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</si>
  <si>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</si>
  <si>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</si>
  <si>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</si>
  <si>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</si>
  <si>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</si>
  <si>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</si>
  <si>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</si>
  <si>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</si>
  <si>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</si>
  <si>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</si>
  <si>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</si>
  <si>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</si>
  <si>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</si>
  <si>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</si>
  <si>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</si>
  <si>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</si>
  <si>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</si>
  <si>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</si>
  <si>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</si>
  <si>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</si>
  <si>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</si>
  <si>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</si>
  <si>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</si>
  <si>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</si>
  <si>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</si>
  <si>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</si>
  <si>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</si>
  <si>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</si>
  <si>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</si>
  <si>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</si>
  <si>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</si>
  <si>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</si>
  <si>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</si>
  <si>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</si>
  <si>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</si>
  <si>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합계 : 수량</t>
  </si>
  <si>
    <t>값</t>
  </si>
  <si>
    <t>1사분기</t>
  </si>
  <si>
    <t>2사분기</t>
  </si>
  <si>
    <t>3사분기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</si>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</sst>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5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2</xdr:row>
          <xdr:rowOff>198120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안수연" refreshedDate="45670.92803599537" backgroundQuery="1" createdVersion="8" refreshedVersion="8" minRefreshableVersion="3" recordCount="30" xr:uid="{6A329DB1-D99B-4726-880B-F0218284A5B1}">
  <cacheSource type="external" connectionId="1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59A86E6-DCF7-4480-87AD-734DD2EFC66C}" name="피벗 테이블1" cacheId="0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6">
    <pivotField name="날짜-"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name="날짜"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1" baseItem="0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I42"/>
  <sheetViews>
    <sheetView workbookViewId="0">
      <selection activeCell="J13" sqref="J13"/>
    </sheetView>
  </sheetViews>
  <sheetFormatPr defaultRowHeight="17.399999999999999" x14ac:dyDescent="0.4"/>
  <cols>
    <col min="2" max="2" width="14.09765625" customWidth="1"/>
    <col min="3" max="3" width="14" customWidth="1"/>
    <col min="4" max="4" width="11.09765625" customWidth="1"/>
    <col min="5" max="5" width="10.5" customWidth="1"/>
    <col min="7" max="7" width="12" customWidth="1"/>
    <col min="9" max="9" width="10.8984375" bestFit="1" customWidth="1"/>
  </cols>
  <sheetData>
    <row r="2" spans="2:9" x14ac:dyDescent="0.4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9" x14ac:dyDescent="0.4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9" x14ac:dyDescent="0.4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9" x14ac:dyDescent="0.4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9" x14ac:dyDescent="0.4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9" x14ac:dyDescent="0.4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9" x14ac:dyDescent="0.4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9" x14ac:dyDescent="0.4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  <c r="I9" s="34"/>
    </row>
    <row r="10" spans="2:9" x14ac:dyDescent="0.4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9" x14ac:dyDescent="0.4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9" x14ac:dyDescent="0.4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9" x14ac:dyDescent="0.4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9" x14ac:dyDescent="0.4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9" x14ac:dyDescent="0.4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9" x14ac:dyDescent="0.4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4">
      <c r="B34" t="s">
        <v>51</v>
      </c>
    </row>
    <row r="35" spans="2:7" x14ac:dyDescent="0.4">
      <c r="B35" t="b">
        <f>AND(FIND("화",$C3,1)&gt;=1,OR(MONTH($B3)=5,(MONTH($B3)=7)))</f>
        <v>0</v>
      </c>
    </row>
    <row r="37" spans="2:7" x14ac:dyDescent="0.4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4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4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4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4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4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AND(ISEVEN(ROW($B3)),LEFT($D3,1)="e")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>
      <selection activeCell="K5" sqref="K5"/>
    </sheetView>
  </sheetViews>
  <sheetFormatPr defaultRowHeight="17.399999999999999" x14ac:dyDescent="0.4"/>
  <cols>
    <col min="1" max="1" width="4" customWidth="1"/>
    <col min="2" max="2" width="11.09765625" bestFit="1" customWidth="1"/>
    <col min="3" max="3" width="11.5" customWidth="1"/>
    <col min="4" max="4" width="10.59765625" customWidth="1"/>
    <col min="5" max="5" width="11" customWidth="1"/>
    <col min="6" max="6" width="10.09765625" customWidth="1"/>
    <col min="7" max="7" width="9.8984375" customWidth="1"/>
    <col min="8" max="8" width="12.69921875" customWidth="1"/>
  </cols>
  <sheetData>
    <row r="2" spans="2:8" x14ac:dyDescent="0.4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workbookViewId="0">
      <selection activeCell="P9" sqref="P9"/>
    </sheetView>
  </sheetViews>
  <sheetFormatPr defaultRowHeight="17.399999999999999" x14ac:dyDescent="0.4"/>
  <cols>
    <col min="1" max="1" width="11.09765625" bestFit="1" customWidth="1"/>
    <col min="5" max="5" width="8.3984375" bestFit="1" customWidth="1"/>
    <col min="6" max="6" width="6" bestFit="1" customWidth="1"/>
    <col min="7" max="7" width="10.8984375" bestFit="1" customWidth="1"/>
    <col min="8" max="8" width="14.8984375" bestFit="1" customWidth="1"/>
    <col min="9" max="9" width="4.19921875" customWidth="1"/>
    <col min="11" max="11" width="12.3984375" customWidth="1"/>
    <col min="12" max="12" width="12.19921875" customWidth="1"/>
    <col min="14" max="14" width="5.3984375" bestFit="1" customWidth="1"/>
    <col min="15" max="15" width="6.3984375" bestFit="1" customWidth="1"/>
  </cols>
  <sheetData>
    <row r="2" spans="1:15" x14ac:dyDescent="0.4">
      <c r="A2" t="s">
        <v>20</v>
      </c>
    </row>
    <row r="3" spans="1:15" x14ac:dyDescent="0.4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$E4*$F4*(1-VLOOKUP($D4,$J$5:$O$8,MATCH($F4,$K$4:$O$4,1)+1,FALSE))</f>
        <v>387000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$E5*$F5*(1-VLOOKUP($D5,$J$5:$O$8,MATCH($F5,$K$4:$O$4,1)+1,FALSE))</f>
        <v>28420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5" x14ac:dyDescent="0.4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23</v>
      </c>
    </row>
    <row r="11" spans="1:15" x14ac:dyDescent="0.4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14" t="s">
        <v>17</v>
      </c>
      <c r="K12" s="17">
        <f t="array" ref="K12">IFERROR(AVERAGE(IF(($J12=$B$4:$B$33)*(K$11=$D$4:$D$33),$F$4:$F$33)),"판매수량없음")</f>
        <v>99</v>
      </c>
      <c r="L12" s="17">
        <f t="array" ref="L12">IFERROR(AVERAGE(IF(($J12=$B$4:$B$33)*(L$11=$D$4:$D$33),$F$4:$F$33)),"판매수량없음")</f>
        <v>71.666666666666671</v>
      </c>
      <c r="M12" s="17" t="str">
        <f t="array" ref="M12">TEXT(SUM(($J12=$B$4:$B$33)*1),"0건")</f>
        <v>5건</v>
      </c>
    </row>
    <row r="13" spans="1:15" x14ac:dyDescent="0.4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fn비고(A13)</f>
        <v>2019-1사분기</v>
      </c>
      <c r="J13" s="14" t="s">
        <v>8</v>
      </c>
      <c r="K13" s="17" t="str">
        <f t="array" ref="K13">IFERROR(AVERAGE(IF(($J13=$B$4:$B$33)*(K$11=$D$4:$D$33),$F$4:$F$33)),"판매수량없음")</f>
        <v>판매수량없음</v>
      </c>
      <c r="L13" s="17">
        <f t="array" ref="L13">IFERROR(AVERAGE(IF(($J13=$B$4:$B$33)*(L$11=$D$4:$D$33),$F$4:$F$33)),"판매수량없음")</f>
        <v>79.2</v>
      </c>
      <c r="M13" s="17" t="str">
        <f t="array" ref="M13">TEXT(SUM(($J13=$B$4:$B$33)*1),"0건")</f>
        <v>9건</v>
      </c>
    </row>
    <row r="14" spans="1:15" x14ac:dyDescent="0.4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14" t="s">
        <v>11</v>
      </c>
      <c r="K14" s="17">
        <f t="array" ref="K14">IFERROR(AVERAGE(IF(($J14=$B$4:$B$33)*(K$11=$D$4:$D$33),$F$4:$F$33)),"판매수량없음")</f>
        <v>57</v>
      </c>
      <c r="L14" s="17" t="str">
        <f t="array" ref="L14">IFERROR(AVERAGE(IF(($J14=$B$4:$B$33)*(L$11=$D$4:$D$33),$F$4:$F$33)),"판매수량없음")</f>
        <v>판매수량없음</v>
      </c>
      <c r="M14" s="17" t="str">
        <f t="array" ref="M14">TEXT(SUM(($J14=$B$4:$B$33)*1),"0건")</f>
        <v>2건</v>
      </c>
    </row>
    <row r="15" spans="1:15" x14ac:dyDescent="0.4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fn비고(A15)</f>
        <v>2019-1사분기</v>
      </c>
      <c r="J15" s="14" t="s">
        <v>14</v>
      </c>
      <c r="K15" s="17" t="str">
        <f t="array" ref="K15">IFERROR(AVERAGE(IF(($J15=$B$4:$B$33)*(K$11=$D$4:$D$33),$F$4:$F$33)),"판매수량없음")</f>
        <v>판매수량없음</v>
      </c>
      <c r="L15" s="17">
        <f t="array" ref="L15">IFERROR(AVERAGE(IF(($J15=$B$4:$B$33)*(L$11=$D$4:$D$33),$F$4:$F$33)),"판매수량없음")</f>
        <v>24</v>
      </c>
      <c r="M15" s="17" t="str">
        <f t="array" ref="M15">TEXT(SUM(($J15=$B$4:$B$33)*1),"0건")</f>
        <v>9건</v>
      </c>
    </row>
    <row r="16" spans="1:15" x14ac:dyDescent="0.4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14" t="s">
        <v>5</v>
      </c>
      <c r="K16" s="17">
        <f t="array" ref="K16">IFERROR(AVERAGE(IF(($J16=$B$4:$B$33)*(K$11=$D$4:$D$33),$F$4:$F$33)),"판매수량없음")</f>
        <v>50.333333333333336</v>
      </c>
      <c r="L16" s="17">
        <f t="array" ref="L16">IFERROR(AVERAGE(IF(($J16=$B$4:$B$33)*(L$11=$D$4:$D$33),$F$4:$F$33)),"판매수량없음")</f>
        <v>72</v>
      </c>
      <c r="M16" s="17" t="str">
        <f t="array" ref="M16">TEXT(SUM(($J16=$B$4:$B$33)*1),"0건")</f>
        <v>5건</v>
      </c>
    </row>
    <row r="17" spans="1:13" x14ac:dyDescent="0.4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fn비고(A17)</f>
        <v>2019-4사분기</v>
      </c>
    </row>
    <row r="18" spans="1:13" x14ac:dyDescent="0.4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25</v>
      </c>
    </row>
    <row r="19" spans="1:13" x14ac:dyDescent="0.4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fn비고(A19)</f>
        <v>2019-2사분기</v>
      </c>
      <c r="J19" s="43" t="s">
        <v>26</v>
      </c>
      <c r="K19" s="43"/>
      <c r="L19" s="43"/>
      <c r="M19" s="43"/>
    </row>
    <row r="20" spans="1:13" x14ac:dyDescent="0.4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fn비고(A20)</f>
        <v>2019-1사분기</v>
      </c>
      <c r="J20" s="44" t="str">
        <f>INDEX($D$4:$D$33,MATCH(MAX($F$4:$F$33),$F$4:$F$33,0)) &amp;"-"&amp; INDEX($B$4:$B$33,MATCH(MAX($F$4:$F$33),$F$4:$F$33,0))</f>
        <v>종합장-새싹문구</v>
      </c>
      <c r="K20" s="44"/>
      <c r="L20" s="44"/>
      <c r="M20" s="44"/>
    </row>
    <row r="21" spans="1:13" x14ac:dyDescent="0.4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3" x14ac:dyDescent="0.4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3" x14ac:dyDescent="0.4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fn비고(A23)</f>
        <v>2019-1사분기</v>
      </c>
    </row>
    <row r="24" spans="1:13" x14ac:dyDescent="0.4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3" x14ac:dyDescent="0.4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fn비고(A25)</f>
        <v>2019-1사분기</v>
      </c>
    </row>
    <row r="26" spans="1:13" x14ac:dyDescent="0.4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3" x14ac:dyDescent="0.4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3" x14ac:dyDescent="0.4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3" x14ac:dyDescent="0.4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3" x14ac:dyDescent="0.4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3" x14ac:dyDescent="0.4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fn비고(A31)</f>
        <v>2019-2사분기</v>
      </c>
    </row>
    <row r="32" spans="1:13" x14ac:dyDescent="0.4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4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K8" sqref="K8"/>
    </sheetView>
  </sheetViews>
  <sheetFormatPr defaultRowHeight="17.399999999999999" x14ac:dyDescent="0.4"/>
  <cols>
    <col min="2" max="2" width="13.09765625" bestFit="1" customWidth="1"/>
    <col min="3" max="3" width="8.59765625" bestFit="1" customWidth="1"/>
    <col min="4" max="9" width="10.296875" bestFit="1" customWidth="1"/>
    <col min="10" max="33" width="11.796875" bestFit="1" customWidth="1"/>
    <col min="34" max="35" width="17.8984375" bestFit="1" customWidth="1"/>
    <col min="36" max="55" width="10.8984375" bestFit="1" customWidth="1"/>
    <col min="56" max="57" width="17.8984375" bestFit="1" customWidth="1"/>
    <col min="58" max="67" width="10.8984375" bestFit="1" customWidth="1"/>
    <col min="68" max="69" width="17.8984375" bestFit="1" customWidth="1"/>
  </cols>
  <sheetData>
    <row r="2" spans="2:9" x14ac:dyDescent="0.4">
      <c r="D2" s="35" t="s">
        <v>0</v>
      </c>
      <c r="E2" s="35" t="s">
        <v>55</v>
      </c>
    </row>
    <row r="3" spans="2:9" x14ac:dyDescent="0.4">
      <c r="D3" t="s">
        <v>56</v>
      </c>
      <c r="F3" t="s">
        <v>57</v>
      </c>
      <c r="H3" t="s">
        <v>58</v>
      </c>
    </row>
    <row r="4" spans="2:9" x14ac:dyDescent="0.4">
      <c r="B4" s="35" t="s">
        <v>1</v>
      </c>
      <c r="C4" s="35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4">
      <c r="B5" t="s">
        <v>17</v>
      </c>
      <c r="D5" s="36">
        <v>30000</v>
      </c>
      <c r="E5">
        <v>164</v>
      </c>
      <c r="F5" s="36">
        <v>20000</v>
      </c>
      <c r="G5">
        <v>35</v>
      </c>
      <c r="H5" s="36">
        <v>15000</v>
      </c>
      <c r="I5">
        <v>51</v>
      </c>
    </row>
    <row r="6" spans="2:9" x14ac:dyDescent="0.4">
      <c r="C6" t="s">
        <v>13</v>
      </c>
      <c r="D6" s="36">
        <v>30000</v>
      </c>
      <c r="E6">
        <v>164</v>
      </c>
      <c r="F6" s="36">
        <v>15000</v>
      </c>
      <c r="G6">
        <v>24</v>
      </c>
      <c r="H6" s="36">
        <v>15000</v>
      </c>
      <c r="I6">
        <v>51</v>
      </c>
    </row>
    <row r="7" spans="2:9" x14ac:dyDescent="0.4">
      <c r="C7" t="s">
        <v>10</v>
      </c>
      <c r="D7" s="36" t="s">
        <v>59</v>
      </c>
      <c r="E7" t="s">
        <v>59</v>
      </c>
      <c r="F7" s="36">
        <v>5000</v>
      </c>
      <c r="G7">
        <v>11</v>
      </c>
      <c r="H7" s="36" t="s">
        <v>59</v>
      </c>
      <c r="I7" t="s">
        <v>59</v>
      </c>
    </row>
    <row r="8" spans="2:9" x14ac:dyDescent="0.4">
      <c r="B8" t="s">
        <v>8</v>
      </c>
      <c r="D8" s="36">
        <v>65000</v>
      </c>
      <c r="E8">
        <v>461</v>
      </c>
      <c r="F8" s="36">
        <v>30000</v>
      </c>
      <c r="G8">
        <v>179</v>
      </c>
      <c r="H8" s="36">
        <v>15000</v>
      </c>
      <c r="I8">
        <v>92</v>
      </c>
    </row>
    <row r="9" spans="2:9" x14ac:dyDescent="0.4">
      <c r="C9" t="s">
        <v>13</v>
      </c>
      <c r="D9" s="36">
        <v>45000</v>
      </c>
      <c r="E9">
        <v>197</v>
      </c>
      <c r="F9" s="36">
        <v>30000</v>
      </c>
      <c r="G9">
        <v>179</v>
      </c>
      <c r="H9" s="36">
        <v>15000</v>
      </c>
      <c r="I9">
        <v>92</v>
      </c>
    </row>
    <row r="10" spans="2:9" x14ac:dyDescent="0.4">
      <c r="C10" t="s">
        <v>10</v>
      </c>
      <c r="D10" s="36">
        <v>20000</v>
      </c>
      <c r="E10">
        <v>264</v>
      </c>
      <c r="F10" s="36" t="s">
        <v>59</v>
      </c>
      <c r="G10" t="s">
        <v>59</v>
      </c>
      <c r="H10" s="36" t="s">
        <v>59</v>
      </c>
      <c r="I10" t="s">
        <v>59</v>
      </c>
    </row>
    <row r="11" spans="2:9" x14ac:dyDescent="0.4">
      <c r="B11" t="s">
        <v>11</v>
      </c>
      <c r="D11" s="36">
        <v>1200</v>
      </c>
      <c r="E11">
        <v>57</v>
      </c>
      <c r="F11" s="36">
        <v>1000</v>
      </c>
      <c r="G11">
        <v>99</v>
      </c>
      <c r="H11" s="36" t="s">
        <v>59</v>
      </c>
      <c r="I11" t="s">
        <v>59</v>
      </c>
    </row>
    <row r="12" spans="2:9" x14ac:dyDescent="0.4">
      <c r="C12" t="s">
        <v>7</v>
      </c>
      <c r="D12" s="36">
        <v>1200</v>
      </c>
      <c r="E12">
        <v>57</v>
      </c>
      <c r="F12" s="36" t="s">
        <v>59</v>
      </c>
      <c r="G12" t="s">
        <v>59</v>
      </c>
      <c r="H12" s="36" t="s">
        <v>59</v>
      </c>
      <c r="I12" t="s">
        <v>59</v>
      </c>
    </row>
    <row r="13" spans="2:9" x14ac:dyDescent="0.4">
      <c r="C13" t="s">
        <v>16</v>
      </c>
      <c r="D13" s="36" t="s">
        <v>59</v>
      </c>
      <c r="E13" t="s">
        <v>59</v>
      </c>
      <c r="F13" s="36">
        <v>1000</v>
      </c>
      <c r="G13">
        <v>99</v>
      </c>
      <c r="H13" s="36" t="s">
        <v>59</v>
      </c>
      <c r="I13" t="s">
        <v>59</v>
      </c>
    </row>
    <row r="14" spans="2:9" x14ac:dyDescent="0.4">
      <c r="B14" t="s">
        <v>14</v>
      </c>
      <c r="D14" s="36">
        <v>7000</v>
      </c>
      <c r="E14">
        <v>178</v>
      </c>
      <c r="F14" s="36">
        <v>8200</v>
      </c>
      <c r="G14">
        <v>248</v>
      </c>
      <c r="H14" s="36">
        <v>6000</v>
      </c>
      <c r="I14">
        <v>51</v>
      </c>
    </row>
    <row r="15" spans="2:9" x14ac:dyDescent="0.4">
      <c r="C15" t="s">
        <v>7</v>
      </c>
      <c r="D15" s="36" t="s">
        <v>59</v>
      </c>
      <c r="E15" t="s">
        <v>59</v>
      </c>
      <c r="F15" s="36">
        <v>1200</v>
      </c>
      <c r="G15">
        <v>99</v>
      </c>
      <c r="H15" s="36" t="s">
        <v>59</v>
      </c>
      <c r="I15" t="s">
        <v>59</v>
      </c>
    </row>
    <row r="16" spans="2:9" x14ac:dyDescent="0.4">
      <c r="C16" t="s">
        <v>16</v>
      </c>
      <c r="D16" s="36">
        <v>2000</v>
      </c>
      <c r="E16">
        <v>149</v>
      </c>
      <c r="F16" s="36">
        <v>2000</v>
      </c>
      <c r="G16">
        <v>95</v>
      </c>
      <c r="H16" s="36">
        <v>1000</v>
      </c>
      <c r="I16">
        <v>29</v>
      </c>
    </row>
    <row r="17" spans="2:9" x14ac:dyDescent="0.4">
      <c r="C17" t="s">
        <v>10</v>
      </c>
      <c r="D17" s="36">
        <v>5000</v>
      </c>
      <c r="E17">
        <v>29</v>
      </c>
      <c r="F17" s="36">
        <v>5000</v>
      </c>
      <c r="G17">
        <v>54</v>
      </c>
      <c r="H17" s="36">
        <v>5000</v>
      </c>
      <c r="I17">
        <v>22</v>
      </c>
    </row>
    <row r="18" spans="2:9" x14ac:dyDescent="0.4">
      <c r="B18" t="s">
        <v>5</v>
      </c>
      <c r="D18" s="36">
        <v>2400</v>
      </c>
      <c r="E18">
        <v>135</v>
      </c>
      <c r="F18" s="36">
        <v>1200</v>
      </c>
      <c r="G18">
        <v>16</v>
      </c>
      <c r="H18" s="36">
        <v>5000</v>
      </c>
      <c r="I18">
        <v>86</v>
      </c>
    </row>
    <row r="19" spans="2:9" x14ac:dyDescent="0.4">
      <c r="C19" t="s">
        <v>7</v>
      </c>
      <c r="D19" s="36">
        <v>2400</v>
      </c>
      <c r="E19">
        <v>135</v>
      </c>
      <c r="F19" s="36">
        <v>1200</v>
      </c>
      <c r="G19">
        <v>16</v>
      </c>
      <c r="H19" s="36" t="s">
        <v>59</v>
      </c>
      <c r="I19" t="s">
        <v>59</v>
      </c>
    </row>
    <row r="20" spans="2:9" x14ac:dyDescent="0.4">
      <c r="C20" t="s">
        <v>10</v>
      </c>
      <c r="D20" s="36" t="s">
        <v>59</v>
      </c>
      <c r="E20" t="s">
        <v>59</v>
      </c>
      <c r="F20" s="36" t="s">
        <v>59</v>
      </c>
      <c r="G20" t="s">
        <v>59</v>
      </c>
      <c r="H20" s="36">
        <v>5000</v>
      </c>
      <c r="I20">
        <v>86</v>
      </c>
    </row>
    <row r="21" spans="2:9" x14ac:dyDescent="0.4">
      <c r="B21" t="s">
        <v>52</v>
      </c>
      <c r="D21" s="36">
        <v>105600</v>
      </c>
      <c r="E21">
        <v>995</v>
      </c>
      <c r="F21" s="36">
        <v>60400</v>
      </c>
      <c r="G21">
        <v>577</v>
      </c>
      <c r="H21" s="36">
        <v>41000</v>
      </c>
      <c r="I21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workbookViewId="0">
      <selection activeCell="I6" sqref="I6"/>
    </sheetView>
  </sheetViews>
  <sheetFormatPr defaultRowHeight="17.399999999999999" outlineLevelRow="3" x14ac:dyDescent="0.4"/>
  <cols>
    <col min="1" max="1" width="4.3984375" customWidth="1"/>
    <col min="2" max="2" width="12.19921875" customWidth="1"/>
    <col min="3" max="3" width="13.3984375" customWidth="1"/>
    <col min="4" max="4" width="9.59765625" customWidth="1"/>
    <col min="5" max="5" width="14" bestFit="1" customWidth="1"/>
    <col min="6" max="6" width="9.5" customWidth="1"/>
  </cols>
  <sheetData>
    <row r="1" spans="2:7" x14ac:dyDescent="0.4">
      <c r="B1" t="s">
        <v>27</v>
      </c>
    </row>
    <row r="2" spans="2:7" x14ac:dyDescent="0.4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4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4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4">
      <c r="B5" s="15"/>
      <c r="C5" s="14"/>
      <c r="D5" s="14"/>
      <c r="E5" s="37" t="s">
        <v>64</v>
      </c>
      <c r="F5" s="41">
        <f>SUBTOTAL(3,F3:F4)</f>
        <v>2</v>
      </c>
      <c r="G5" s="24"/>
    </row>
    <row r="6" spans="2:7" outlineLevel="3" x14ac:dyDescent="0.4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4">
      <c r="B7" s="15"/>
      <c r="C7" s="14"/>
      <c r="D7" s="14"/>
      <c r="E7" s="37" t="s">
        <v>65</v>
      </c>
      <c r="F7" s="41">
        <f>SUBTOTAL(3,F6:F6)</f>
        <v>1</v>
      </c>
      <c r="G7" s="24"/>
    </row>
    <row r="8" spans="2:7" outlineLevel="1" x14ac:dyDescent="0.4">
      <c r="B8" s="15"/>
      <c r="C8" s="37" t="s">
        <v>60</v>
      </c>
      <c r="D8" s="14"/>
      <c r="E8" s="14"/>
      <c r="F8" s="24"/>
      <c r="G8" s="24">
        <f>SUBTOTAL(9,G3:G6)</f>
        <v>246</v>
      </c>
    </row>
    <row r="9" spans="2:7" outlineLevel="3" x14ac:dyDescent="0.4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4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4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4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4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4">
      <c r="B14" s="15"/>
      <c r="C14" s="14"/>
      <c r="D14" s="14"/>
      <c r="E14" s="37" t="s">
        <v>64</v>
      </c>
      <c r="F14" s="41">
        <f>SUBTOTAL(3,F9:F13)</f>
        <v>5</v>
      </c>
      <c r="G14" s="24"/>
    </row>
    <row r="15" spans="2:7" outlineLevel="3" x14ac:dyDescent="0.4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4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4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4">
      <c r="B18" s="15"/>
      <c r="C18" s="14"/>
      <c r="D18" s="14"/>
      <c r="E18" s="37" t="s">
        <v>66</v>
      </c>
      <c r="F18" s="41">
        <f>SUBTOTAL(3,F15:F17)</f>
        <v>3</v>
      </c>
      <c r="G18" s="24"/>
    </row>
    <row r="19" spans="2:7" outlineLevel="1" x14ac:dyDescent="0.4">
      <c r="B19" s="15"/>
      <c r="C19" s="37" t="s">
        <v>61</v>
      </c>
      <c r="D19" s="14"/>
      <c r="E19" s="14"/>
      <c r="F19" s="24"/>
      <c r="G19" s="24">
        <f>SUBTOTAL(9,G9:G17)</f>
        <v>618</v>
      </c>
    </row>
    <row r="20" spans="2:7" outlineLevel="3" x14ac:dyDescent="0.4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4">
      <c r="B21" s="15"/>
      <c r="C21" s="14"/>
      <c r="D21" s="14"/>
      <c r="E21" s="37" t="s">
        <v>64</v>
      </c>
      <c r="F21" s="41">
        <f>SUBTOTAL(3,F20:F20)</f>
        <v>1</v>
      </c>
      <c r="G21" s="24"/>
    </row>
    <row r="22" spans="2:7" outlineLevel="3" x14ac:dyDescent="0.4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4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4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4">
      <c r="B25" s="15"/>
      <c r="C25" s="14"/>
      <c r="D25" s="14"/>
      <c r="E25" s="37" t="s">
        <v>67</v>
      </c>
      <c r="F25" s="41">
        <f>SUBTOTAL(3,F22:F24)</f>
        <v>3</v>
      </c>
      <c r="G25" s="24"/>
    </row>
    <row r="26" spans="2:7" outlineLevel="3" x14ac:dyDescent="0.4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4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4">
      <c r="B28" s="15"/>
      <c r="C28" s="14"/>
      <c r="D28" s="14"/>
      <c r="E28" s="37" t="s">
        <v>66</v>
      </c>
      <c r="F28" s="41">
        <f>SUBTOTAL(3,F26:F27)</f>
        <v>2</v>
      </c>
      <c r="G28" s="24"/>
    </row>
    <row r="29" spans="2:7" outlineLevel="1" x14ac:dyDescent="0.4">
      <c r="B29" s="15"/>
      <c r="C29" s="37" t="s">
        <v>62</v>
      </c>
      <c r="D29" s="14"/>
      <c r="E29" s="14"/>
      <c r="F29" s="24"/>
      <c r="G29" s="24">
        <f>SUBTOTAL(9,G20:G27)</f>
        <v>294</v>
      </c>
    </row>
    <row r="30" spans="2:7" outlineLevel="3" x14ac:dyDescent="0.4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4">
      <c r="B31" s="15"/>
      <c r="C31" s="14"/>
      <c r="D31" s="14"/>
      <c r="E31" s="37" t="s">
        <v>64</v>
      </c>
      <c r="F31" s="41">
        <f>SUBTOTAL(3,F30:F30)</f>
        <v>1</v>
      </c>
      <c r="G31" s="24"/>
    </row>
    <row r="32" spans="2:7" outlineLevel="3" x14ac:dyDescent="0.4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4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4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4">
      <c r="B35" s="38"/>
      <c r="C35" s="20"/>
      <c r="D35" s="20"/>
      <c r="E35" s="40" t="s">
        <v>65</v>
      </c>
      <c r="F35" s="42">
        <f>SUBTOTAL(3,F32:F34)</f>
        <v>3</v>
      </c>
      <c r="G35" s="39"/>
    </row>
    <row r="36" spans="2:7" outlineLevel="1" x14ac:dyDescent="0.4">
      <c r="B36" s="38"/>
      <c r="C36" s="40" t="s">
        <v>63</v>
      </c>
      <c r="D36" s="20"/>
      <c r="E36" s="20"/>
      <c r="F36" s="39"/>
      <c r="G36" s="39">
        <f>SUBTOTAL(9,G30:G34)</f>
        <v>223</v>
      </c>
    </row>
    <row r="37" spans="2:7" x14ac:dyDescent="0.4">
      <c r="B37" s="38"/>
      <c r="C37" s="40"/>
      <c r="D37" s="20"/>
      <c r="E37" s="40" t="s">
        <v>68</v>
      </c>
      <c r="F37" s="42">
        <f>SUBTOTAL(3,F3:F34)</f>
        <v>21</v>
      </c>
      <c r="G37" s="39"/>
    </row>
    <row r="38" spans="2:7" x14ac:dyDescent="0.4">
      <c r="B38" s="38"/>
      <c r="C38" s="40" t="s">
        <v>52</v>
      </c>
      <c r="D38" s="20"/>
      <c r="E38" s="20"/>
      <c r="F38" s="39"/>
      <c r="G38" s="39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B6"/>
  <sheetViews>
    <sheetView tabSelected="1" workbookViewId="0">
      <selection activeCell="L15" sqref="L15"/>
    </sheetView>
  </sheetViews>
  <sheetFormatPr defaultRowHeight="17.399999999999999" x14ac:dyDescent="0.4"/>
  <cols>
    <col min="1" max="1" width="11.8984375" customWidth="1"/>
    <col min="2" max="2" width="11.8984375" bestFit="1" customWidth="1"/>
  </cols>
  <sheetData>
    <row r="2" spans="1:2" x14ac:dyDescent="0.4">
      <c r="A2" s="11" t="s">
        <v>2</v>
      </c>
      <c r="B2" s="11" t="s">
        <v>19</v>
      </c>
    </row>
    <row r="3" spans="1:2" x14ac:dyDescent="0.4">
      <c r="A3" s="12" t="s">
        <v>13</v>
      </c>
      <c r="B3" s="13">
        <v>9169500</v>
      </c>
    </row>
    <row r="4" spans="1:2" x14ac:dyDescent="0.4">
      <c r="A4" s="12" t="s">
        <v>7</v>
      </c>
      <c r="B4" s="13">
        <v>34651200</v>
      </c>
    </row>
    <row r="5" spans="1:2" x14ac:dyDescent="0.4">
      <c r="A5" s="12" t="s">
        <v>16</v>
      </c>
      <c r="B5" s="13">
        <v>35082000</v>
      </c>
    </row>
    <row r="6" spans="1:2" x14ac:dyDescent="0.4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I5" sqref="I5"/>
    </sheetView>
  </sheetViews>
  <sheetFormatPr defaultRowHeight="17.399999999999999" x14ac:dyDescent="0.4"/>
  <cols>
    <col min="1" max="1" width="4.5" customWidth="1"/>
    <col min="2" max="7" width="11.8984375" customWidth="1"/>
  </cols>
  <sheetData>
    <row r="4" spans="2:7" x14ac:dyDescent="0.4">
      <c r="B4" t="s">
        <v>31</v>
      </c>
    </row>
    <row r="5" spans="2:7" x14ac:dyDescent="0.4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">
      <c r="B6" s="28" t="s">
        <v>38</v>
      </c>
      <c r="C6" s="29" t="s">
        <v>39</v>
      </c>
      <c r="D6" s="29">
        <v>54</v>
      </c>
      <c r="E6" s="29">
        <v>2002</v>
      </c>
      <c r="F6" s="29">
        <v>1</v>
      </c>
      <c r="G6" s="30">
        <v>92</v>
      </c>
    </row>
    <row r="7" spans="2:7" x14ac:dyDescent="0.4">
      <c r="B7" s="28" t="s">
        <v>40</v>
      </c>
      <c r="C7" s="29" t="s">
        <v>41</v>
      </c>
      <c r="D7" s="29">
        <v>60</v>
      </c>
      <c r="E7" s="29">
        <v>1997</v>
      </c>
      <c r="F7" s="29">
        <v>0</v>
      </c>
      <c r="G7" s="30">
        <v>95</v>
      </c>
    </row>
    <row r="8" spans="2:7" x14ac:dyDescent="0.4">
      <c r="B8" s="28" t="s">
        <v>38</v>
      </c>
      <c r="C8" s="29" t="s">
        <v>42</v>
      </c>
      <c r="D8" s="29">
        <v>50</v>
      </c>
      <c r="E8" s="29">
        <v>2007</v>
      </c>
      <c r="F8" s="29">
        <v>1</v>
      </c>
      <c r="G8" s="30">
        <v>93</v>
      </c>
    </row>
    <row r="9" spans="2:7" x14ac:dyDescent="0.4">
      <c r="B9" s="28" t="s">
        <v>40</v>
      </c>
      <c r="C9" s="29" t="s">
        <v>43</v>
      </c>
      <c r="D9" s="29">
        <v>59</v>
      </c>
      <c r="E9" s="29">
        <v>1998</v>
      </c>
      <c r="F9" s="29">
        <v>0</v>
      </c>
      <c r="G9" s="30">
        <v>99</v>
      </c>
    </row>
    <row r="10" spans="2:7" x14ac:dyDescent="0.4">
      <c r="B10" s="28" t="s">
        <v>38</v>
      </c>
      <c r="C10" s="29" t="s">
        <v>44</v>
      </c>
      <c r="D10" s="29">
        <v>48</v>
      </c>
      <c r="E10" s="29">
        <v>2009</v>
      </c>
      <c r="F10" s="29">
        <v>1</v>
      </c>
      <c r="G10" s="30">
        <v>98</v>
      </c>
    </row>
    <row r="11" spans="2:7" x14ac:dyDescent="0.4">
      <c r="B11" s="28" t="s">
        <v>40</v>
      </c>
      <c r="C11" s="29" t="s">
        <v>45</v>
      </c>
      <c r="D11" s="29">
        <v>51</v>
      </c>
      <c r="E11" s="29">
        <v>2006</v>
      </c>
      <c r="F11" s="29">
        <v>1</v>
      </c>
      <c r="G11" s="30">
        <v>94</v>
      </c>
    </row>
    <row r="12" spans="2:7" x14ac:dyDescent="0.4">
      <c r="B12" s="28" t="s">
        <v>38</v>
      </c>
      <c r="C12" s="29" t="s">
        <v>46</v>
      </c>
      <c r="D12" s="29">
        <v>54</v>
      </c>
      <c r="E12" s="29">
        <v>2003</v>
      </c>
      <c r="F12" s="29">
        <v>1</v>
      </c>
      <c r="G12" s="30">
        <v>91</v>
      </c>
    </row>
    <row r="13" spans="2:7" x14ac:dyDescent="0.4">
      <c r="B13" s="28" t="s">
        <v>40</v>
      </c>
      <c r="C13" s="29" t="s">
        <v>47</v>
      </c>
      <c r="D13" s="29">
        <v>58</v>
      </c>
      <c r="E13" s="29">
        <v>1999</v>
      </c>
      <c r="F13" s="29">
        <v>0</v>
      </c>
      <c r="G13" s="30">
        <v>96</v>
      </c>
    </row>
    <row r="14" spans="2:7" x14ac:dyDescent="0.4">
      <c r="B14" s="28" t="s">
        <v>48</v>
      </c>
      <c r="C14" s="29" t="s">
        <v>49</v>
      </c>
      <c r="D14" s="29">
        <v>61</v>
      </c>
      <c r="E14" s="29">
        <v>1996</v>
      </c>
      <c r="F14" s="29">
        <v>1</v>
      </c>
      <c r="G14" s="30">
        <v>91</v>
      </c>
    </row>
    <row r="15" spans="2:7" x14ac:dyDescent="0.4">
      <c r="B15" s="31" t="s">
        <v>40</v>
      </c>
      <c r="C15" s="32" t="s">
        <v>50</v>
      </c>
      <c r="D15" s="32">
        <v>52</v>
      </c>
      <c r="E15" s="32">
        <v>2005</v>
      </c>
      <c r="F15" s="32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Module1.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Module1.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workbookViewId="0"/>
  </sheetViews>
  <sheetFormatPr defaultRowHeight="17.399999999999999" x14ac:dyDescent="0.4"/>
  <cols>
    <col min="1" max="1" width="11.09765625" bestFit="1" customWidth="1"/>
    <col min="8" max="8" width="14.5" customWidth="1"/>
  </cols>
  <sheetData>
    <row r="1" spans="1:10" x14ac:dyDescent="0.4">
      <c r="A1" t="s">
        <v>20</v>
      </c>
    </row>
    <row r="2" spans="1:10" x14ac:dyDescent="0.4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">
      <c r="A4" s="14"/>
      <c r="B4" s="14"/>
      <c r="C4" s="14"/>
      <c r="D4" s="16"/>
      <c r="E4" s="16"/>
      <c r="F4" s="16"/>
    </row>
    <row r="5" spans="1:10" x14ac:dyDescent="0.4">
      <c r="A5" s="14"/>
      <c r="B5" s="14"/>
      <c r="C5" s="14"/>
      <c r="D5" s="16"/>
      <c r="E5" s="16"/>
      <c r="F5" s="16"/>
    </row>
    <row r="6" spans="1:10" x14ac:dyDescent="0.4">
      <c r="A6" s="14"/>
      <c r="B6" s="14"/>
      <c r="C6" s="14"/>
      <c r="D6" s="16"/>
      <c r="E6" s="16"/>
      <c r="F6" s="16"/>
    </row>
    <row r="7" spans="1:10" x14ac:dyDescent="0.4">
      <c r="A7" s="14"/>
      <c r="B7" s="14"/>
      <c r="C7" s="14"/>
      <c r="D7" s="16"/>
      <c r="E7" s="16"/>
      <c r="F7" s="16"/>
    </row>
    <row r="8" spans="1:10" x14ac:dyDescent="0.4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">
      <c r="A13" s="14"/>
      <c r="B13" s="14"/>
      <c r="C13" s="14"/>
      <c r="D13" s="16"/>
      <c r="E13" s="16"/>
      <c r="F13" s="16"/>
    </row>
    <row r="14" spans="1:10" x14ac:dyDescent="0.4">
      <c r="A14" s="14"/>
      <c r="B14" s="14"/>
      <c r="C14" s="14"/>
      <c r="D14" s="16"/>
      <c r="E14" s="16"/>
      <c r="F14" s="16"/>
    </row>
    <row r="15" spans="1:10" x14ac:dyDescent="0.4">
      <c r="A15" s="14"/>
      <c r="B15" s="14"/>
      <c r="C15" s="14"/>
      <c r="D15" s="16"/>
      <c r="E15" s="16"/>
      <c r="F15" s="16"/>
    </row>
    <row r="16" spans="1:10" x14ac:dyDescent="0.4">
      <c r="A16" s="14"/>
      <c r="B16" s="14"/>
      <c r="C16" s="14"/>
      <c r="D16" s="16"/>
      <c r="E16" s="16"/>
      <c r="F16" s="16"/>
    </row>
    <row r="17" spans="1:6" x14ac:dyDescent="0.4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198120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수연 안</cp:lastModifiedBy>
  <dcterms:created xsi:type="dcterms:W3CDTF">2023-08-09T00:13:15Z</dcterms:created>
  <dcterms:modified xsi:type="dcterms:W3CDTF">2025-01-13T14:06:01Z</dcterms:modified>
</cp:coreProperties>
</file>