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692FA0-93D6-4509-A04E-A2142E18416D}" xr6:coauthVersionLast="47" xr6:coauthVersionMax="47" xr10:uidLastSave="{00000000-0000-0000-0000-000000000000}"/>
  <bookViews>
    <workbookView xWindow="-120" yWindow="-120" windowWidth="29040" windowHeight="164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J15" i="4"/>
  <c r="D3" i="4"/>
  <c r="E3" i="4"/>
  <c r="D28" i="4"/>
  <c r="D29" i="4"/>
  <c r="D30" i="4"/>
  <c r="D31" i="4"/>
  <c r="D32" i="4"/>
  <c r="D33" i="4"/>
  <c r="D34" i="4"/>
  <c r="D27" i="4"/>
  <c r="J11" i="4"/>
  <c r="D5" i="7"/>
  <c r="D6" i="7"/>
  <c r="D7" i="7"/>
  <c r="D8" i="7"/>
  <c r="D9" i="7"/>
  <c r="D4" i="7"/>
  <c r="G22" i="6"/>
  <c r="G20" i="6"/>
  <c r="G14" i="6"/>
  <c r="G8" i="6"/>
  <c r="F23" i="6"/>
  <c r="F21" i="6"/>
  <c r="F15" i="6"/>
  <c r="F9" i="6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<sst xmlns="http://schemas.openxmlformats.org/spreadsheetml/2006/main" count="290" uniqueCount="232">
  <si>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</si>
  <si>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</si>
  <si>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</si>
  <si>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</si>
  <si>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</si>
  <si>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</si>
  <si>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</si>
  <si>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</si>
  <si>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</si>
  <si>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</si>
  <si>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</si>
  <si>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</si>
  <si>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</si>
  <si>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</si>
  <si>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</si>
  <si>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</si>
  <si>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</si>
  <si>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</si>
  <si>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</si>
  <si>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</si>
  <si>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</si>
  <si>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</si>
  <si>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</si>
  <si>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</si>
  <si>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</si>
  <si>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</si>
  <si>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</si>
  <si>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</si>
  <si>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</si>
  <si>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</si>
  <si>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</si>
  <si>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</si>
  <si>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</si>
  <si>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</si>
  <si>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</si>
  <si>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</si>
  <si>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</si>
  <si>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</si>
  <si>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</si>
  <si>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</si>
  <si>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</si>
  <si>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</si>
  <si>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</si>
  <si>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</si>
  <si>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</si>
  <si>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</si>
  <si>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</si>
  <si>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</si>
  <si>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</si>
  <si>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</si>
  <si>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</si>
  <si>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</si>
  <si>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</si>
  <si>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</si>
  <si>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</si>
  <si>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</si>
  <si>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</si>
  <si>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</si>
  <si>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</si>
  <si>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</si>
  <si>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</si>
  <si>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</si>
  <si>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</si>
  <si>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</si>
  <si>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</si>
  <si>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</si>
  <si>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</si>
  <si>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</si>
  <si>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</si>
  <si>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</si>
  <si>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</si>
  <si>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</si>
  <si>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</si>
  <si>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</si>
  <si>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</si>
  <si>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</si>
  <si>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</si>
  <si>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</si>
  <si>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</si>
  <si>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</si>
  <si>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</si>
  <si>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</si>
  <si>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</si>
  <si>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</si>
  <si>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</si>
  <si>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</si>
  <si>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</si>
  <si>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</si>
  <si>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</si>
  <si>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</si>
  <si>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</si>
  <si>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</si>
  <si>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</si>
  <si>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</si>
  <si>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</si>
  <si>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</si>
  <si>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</si>
  <si>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</si>
  <si>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</si>
  <si>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</si>
  <si>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</si>
  <si>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</si>
  <si>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</si>
  <si>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</si>
  <si>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</si>
  <si>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</si>
  <si>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</si>
  <si>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</si>
  <si>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</si>
  <si>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</si>
  <si>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</si>
  <si>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</si>
  <si>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</si>
  <si>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</si>
  <si>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</si>
  <si>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</si>
  <si>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</si>
  <si>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</si>
  <si>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</si>
  <si>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</si>
  <si>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</si>
  <si>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</si>
  <si>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</si>
  <si>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</si>
  <si>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</si>
  <si>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</si>
  <si>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</si>
  <si>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</si>
  <si>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</si>
  <si>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</si>
  <si>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</si>
  <si>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</si>
  <si>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</si>
  <si>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</si>
  <si>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</si>
  <si>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</si>
  <si>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</si>
  <si>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</si>
  <si>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</si>
  <si>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</si>
  <si>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</si>
  <si>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</si>
  <si>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</si>
  <si>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</si>
  <si>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</si>
  <si>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</si>
  <si>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</si>
  <si>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</si>
  <si>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</si>
  <si>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</si>
  <si>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</si>
  <si>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</si>
  <si>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</si>
  <si>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</si>
  <si>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</si>
  <si>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</si>
  <si>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</si>
  <si>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</si>
  <si>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</si>
  <si>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</si>
  <si>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</si>
  <si>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</si>
  <si>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</si>
  <si>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</si>
  <si>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</si>
  <si>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</si>
  <si>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</si>
  <si>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</si>
  <si>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</si>
  <si>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</si>
  <si>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</si>
  <si>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</si>
  <si>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</si>
  <si>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</si>
  <si>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</si>
  <si>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</si>
  <si>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</si>
  <si>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</si>
  <si>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</si>
  <si>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</si>
  <si>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</si>
  <si>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</si>
  <si>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</si>
  <si>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</si>
  <si>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</si>
  <si>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</si>
  <si>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</si>
  <si>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</si>
  <si>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</si>
  <si>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</si>
  <si>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</si>
  <si>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</si>
  <si>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</si>
  <si>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</si>
  <si>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</si>
  <si>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</si>
  <si>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</si>
  <si>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</si>
  <si>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</si>
  <si>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</si>
  <si>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</si>
  <si>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</si>
  <si>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</si>
  <si>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</si>
  <si>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</si>
  <si>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</si>
  <si>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</si>
  <si>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</si>
  <si>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</si>
  <si>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</si>
  <si>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</si>
  <si>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</si>
  <si>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</si>
  <si>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</si>
  <si>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</si>
  <si>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</si>
  <si>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</si>
  <si>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</si>
  <si>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</si>
  <si>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</si>
  <si>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&lt;=300</t>
    <phoneticPr fontId="1" type="noConversion"/>
  </si>
  <si>
    <t>지역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</si>
  <si>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</si>
  <si>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</si>
  <si>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</si>
  <si>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</si>
  <si>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</si>
  <si>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</si>
  <si>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</si>
  <si>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</si>
  <si>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구분</t>
    <phoneticPr fontId="1" type="noConversion"/>
  </si>
  <si>
    <t>소아과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</si>
</sst>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13720"/>
        <c:axId val="509806520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5098065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9813720"/>
        <c:crosses val="max"/>
        <c:crossBetween val="between"/>
      </c:valAx>
      <c:catAx>
        <c:axId val="509813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806520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4</xdr:row>
      <xdr:rowOff>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59906646-0EF2-0861-1A7E-812287230B20}"/>
            </a:ext>
          </a:extLst>
        </xdr:cNvPr>
        <xdr:cNvSpPr/>
      </xdr:nvSpPr>
      <xdr:spPr>
        <a:xfrm>
          <a:off x="34290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  <a:r>
            <a:rPr lang="en-US" altLang="ko-KR" sz="1100"/>
            <a:t>	</a:t>
          </a:r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H8" sqref="H8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  <row r="4" spans="1:7" x14ac:dyDescent="0.3">
      <c r="A4" s="1" t="s">
        <v>202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212</v>
      </c>
      <c r="G4" s="3">
        <v>409825</v>
      </c>
    </row>
    <row r="5" spans="1:7" x14ac:dyDescent="0.3">
      <c r="A5" s="1" t="s">
        <v>203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213</v>
      </c>
      <c r="G5" s="3">
        <v>590712</v>
      </c>
    </row>
    <row r="6" spans="1:7" x14ac:dyDescent="0.3">
      <c r="A6" s="1" t="s">
        <v>204</v>
      </c>
      <c r="B6" s="1" t="s">
        <v>208</v>
      </c>
      <c r="C6" s="2">
        <v>44986</v>
      </c>
      <c r="D6" s="1" t="s">
        <v>211</v>
      </c>
      <c r="E6" s="1">
        <v>7.4</v>
      </c>
      <c r="F6" s="1" t="s">
        <v>214</v>
      </c>
      <c r="G6" s="3">
        <v>842030</v>
      </c>
    </row>
    <row r="7" spans="1:7" x14ac:dyDescent="0.3">
      <c r="A7" s="1" t="s">
        <v>205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215</v>
      </c>
      <c r="G7" s="3">
        <v>435249</v>
      </c>
    </row>
    <row r="8" spans="1:7" x14ac:dyDescent="0.3">
      <c r="A8" s="1" t="s">
        <v>206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216</v>
      </c>
      <c r="G8" s="3">
        <v>235217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tabSelected="1" workbookViewId="0">
      <selection activeCell="K11" sqref="K11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15" t="s">
        <v>89</v>
      </c>
      <c r="B1" s="15"/>
      <c r="C1" s="15"/>
      <c r="D1" s="15"/>
      <c r="E1" s="15"/>
      <c r="F1" s="15"/>
      <c r="G1" s="15"/>
    </row>
    <row r="2" spans="1:7" ht="17.25" thickBot="1" x14ac:dyDescent="0.35"/>
    <row r="3" spans="1:7" x14ac:dyDescent="0.3">
      <c r="A3" s="18" t="s">
        <v>0</v>
      </c>
      <c r="B3" s="19" t="s">
        <v>90</v>
      </c>
      <c r="C3" s="19" t="s">
        <v>91</v>
      </c>
      <c r="D3" s="19" t="s">
        <v>92</v>
      </c>
      <c r="E3" s="19" t="s">
        <v>93</v>
      </c>
      <c r="F3" s="19" t="s">
        <v>94</v>
      </c>
      <c r="G3" s="20" t="s">
        <v>95</v>
      </c>
    </row>
    <row r="4" spans="1:7" x14ac:dyDescent="0.3">
      <c r="A4" s="30" t="s">
        <v>96</v>
      </c>
      <c r="B4" s="6" t="s">
        <v>97</v>
      </c>
      <c r="C4" s="16">
        <v>6857000</v>
      </c>
      <c r="D4" s="16">
        <v>823000</v>
      </c>
      <c r="E4" s="16">
        <f>C4-D4</f>
        <v>6034000</v>
      </c>
      <c r="F4" s="17">
        <v>10</v>
      </c>
      <c r="G4" s="21">
        <v>892000</v>
      </c>
    </row>
    <row r="5" spans="1:7" x14ac:dyDescent="0.3">
      <c r="A5" s="30"/>
      <c r="B5" s="6" t="s">
        <v>98</v>
      </c>
      <c r="C5" s="16">
        <v>5246000</v>
      </c>
      <c r="D5" s="16">
        <v>630000</v>
      </c>
      <c r="E5" s="16">
        <f t="shared" ref="E5:E11" si="0">C5-D5</f>
        <v>4616000</v>
      </c>
      <c r="F5" s="17">
        <v>10</v>
      </c>
      <c r="G5" s="21">
        <v>531000</v>
      </c>
    </row>
    <row r="6" spans="1:7" x14ac:dyDescent="0.3">
      <c r="A6" s="30" t="s">
        <v>99</v>
      </c>
      <c r="B6" s="6" t="s">
        <v>100</v>
      </c>
      <c r="C6" s="16">
        <v>4362000</v>
      </c>
      <c r="D6" s="16">
        <v>349000</v>
      </c>
      <c r="E6" s="16">
        <f t="shared" si="0"/>
        <v>4013000</v>
      </c>
      <c r="F6" s="17">
        <v>7</v>
      </c>
      <c r="G6" s="21">
        <v>304000</v>
      </c>
    </row>
    <row r="7" spans="1:7" x14ac:dyDescent="0.3">
      <c r="A7" s="30"/>
      <c r="B7" s="6" t="s">
        <v>101</v>
      </c>
      <c r="C7" s="16">
        <v>4100000</v>
      </c>
      <c r="D7" s="16">
        <v>328000</v>
      </c>
      <c r="E7" s="16">
        <f t="shared" si="0"/>
        <v>3772000</v>
      </c>
      <c r="F7" s="17">
        <v>7</v>
      </c>
      <c r="G7" s="21">
        <v>322000</v>
      </c>
    </row>
    <row r="8" spans="1:7" x14ac:dyDescent="0.3">
      <c r="A8" s="30" t="s">
        <v>102</v>
      </c>
      <c r="B8" s="6" t="s">
        <v>103</v>
      </c>
      <c r="C8" s="16">
        <v>2880000</v>
      </c>
      <c r="D8" s="16">
        <v>144000</v>
      </c>
      <c r="E8" s="16">
        <f t="shared" si="0"/>
        <v>2736000</v>
      </c>
      <c r="F8" s="17">
        <v>5</v>
      </c>
      <c r="G8" s="21">
        <v>159000</v>
      </c>
    </row>
    <row r="9" spans="1:7" x14ac:dyDescent="0.3">
      <c r="A9" s="30"/>
      <c r="B9" s="6" t="s">
        <v>104</v>
      </c>
      <c r="C9" s="16">
        <v>2524000</v>
      </c>
      <c r="D9" s="16">
        <v>126000</v>
      </c>
      <c r="E9" s="16">
        <f t="shared" si="0"/>
        <v>2398000</v>
      </c>
      <c r="F9" s="17">
        <v>5</v>
      </c>
      <c r="G9" s="21">
        <v>146000</v>
      </c>
    </row>
    <row r="10" spans="1:7" x14ac:dyDescent="0.3">
      <c r="A10" s="30" t="s">
        <v>105</v>
      </c>
      <c r="B10" s="6" t="s">
        <v>106</v>
      </c>
      <c r="C10" s="16">
        <v>893000</v>
      </c>
      <c r="D10" s="16">
        <v>18000</v>
      </c>
      <c r="E10" s="16">
        <f t="shared" si="0"/>
        <v>875000</v>
      </c>
      <c r="F10" s="17">
        <v>2</v>
      </c>
      <c r="G10" s="21">
        <v>22000</v>
      </c>
    </row>
    <row r="11" spans="1:7" ht="17.25" thickBot="1" x14ac:dyDescent="0.35">
      <c r="A11" s="31"/>
      <c r="B11" s="22" t="s">
        <v>107</v>
      </c>
      <c r="C11" s="23">
        <v>571000</v>
      </c>
      <c r="D11" s="23">
        <v>11000</v>
      </c>
      <c r="E11" s="23">
        <f t="shared" si="0"/>
        <v>560000</v>
      </c>
      <c r="F11" s="24">
        <v>2</v>
      </c>
      <c r="G11" s="25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topLeftCell="A10" workbookViewId="0">
      <selection activeCell="H21" sqref="H21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32" t="s">
        <v>108</v>
      </c>
      <c r="B1" s="32"/>
      <c r="C1" s="32"/>
      <c r="D1" s="32"/>
      <c r="E1" s="32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217</v>
      </c>
      <c r="B20" s="1" t="s">
        <v>219</v>
      </c>
      <c r="C20" s="1"/>
    </row>
    <row r="21" spans="1:5" x14ac:dyDescent="0.3">
      <c r="A21" s="1" t="s">
        <v>218</v>
      </c>
      <c r="B21" s="1"/>
      <c r="C21" s="1"/>
    </row>
    <row r="22" spans="1:5" x14ac:dyDescent="0.3">
      <c r="A22" s="1"/>
      <c r="B22" s="1" t="s">
        <v>220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1" t="s">
        <v>221</v>
      </c>
      <c r="B25" s="1" t="s">
        <v>217</v>
      </c>
      <c r="C25" s="1" t="s">
        <v>219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workbookViewId="0">
      <selection activeCell="D16" sqref="D16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230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6" t="str">
        <f>IF(MINUTE(C3-B3)&gt;30,HOUR(C3-B3)+1,HOUR(C3-B3))&amp;"시간"</f>
        <v>2시간</v>
      </c>
      <c r="E3" s="29" t="str">
        <f>HOUR(B3)&amp;"시간"&amp;MINUTE(B3)</f>
        <v>9시간10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231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6"/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6"/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6"/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6"/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6"/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6"/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6"/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6"/>
      <c r="F11" s="33" t="s">
        <v>28</v>
      </c>
      <c r="G11" s="34"/>
      <c r="H11" s="34"/>
      <c r="I11" s="35"/>
      <c r="J11" s="9">
        <f>ROUNDDOWN(DAVERAGE(F2:J10,5,L2:L3),-3)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IF(G15-H15&gt;=200,MAX(G15:I15),G15)</f>
        <v>1200</v>
      </c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/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/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/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/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/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/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/>
    </row>
    <row r="23" spans="1:10" x14ac:dyDescent="0.3">
      <c r="A23" s="33" t="s">
        <v>34</v>
      </c>
      <c r="B23" s="35"/>
      <c r="C23" s="10">
        <f>COUNTIFS(B15:B22,"&gt;=60",C15:C22,"&gt;=60")/COUNTA(B15:B22)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/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36" t="s">
        <v>77</v>
      </c>
      <c r="G26" s="36"/>
      <c r="H26" s="36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VLOOKUP(LEFT(A27,2),$F$28:$H$31,3,FALSE)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0">VLOOKUP(LEFT(A28,2),$F$28:$H$31,3,FALSE)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0"/>
        <v>실용음악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str">
        <f t="shared" si="0"/>
        <v>디자인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0"/>
        <v>문예창작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str">
        <f t="shared" si="0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0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0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L10" sqref="L10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I7" sqref="I7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32" t="s">
        <v>140</v>
      </c>
      <c r="B1" s="32"/>
      <c r="C1" s="32"/>
      <c r="D1" s="32"/>
      <c r="E1" s="32"/>
      <c r="F1" s="32"/>
      <c r="G1" s="32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26" t="s">
        <v>226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26" t="s">
        <v>222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26" t="s">
        <v>227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26" t="s">
        <v>223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1"/>
      <c r="B20" s="27" t="s">
        <v>228</v>
      </c>
      <c r="C20" s="1"/>
      <c r="D20" s="1"/>
      <c r="E20" s="1"/>
      <c r="F20" s="1"/>
      <c r="G20" s="1">
        <f>SUBTOTAL(5,G16:G19)</f>
        <v>81</v>
      </c>
    </row>
    <row r="21" spans="1:7" outlineLevel="1" x14ac:dyDescent="0.3">
      <c r="A21" s="1"/>
      <c r="B21" s="27" t="s">
        <v>224</v>
      </c>
      <c r="C21" s="1"/>
      <c r="D21" s="1"/>
      <c r="E21" s="1"/>
      <c r="F21" s="1">
        <f>SUBTOTAL(4,F16:F19)</f>
        <v>142</v>
      </c>
      <c r="G21" s="1"/>
    </row>
    <row r="22" spans="1:7" x14ac:dyDescent="0.3">
      <c r="A22" s="1"/>
      <c r="B22" s="27" t="s">
        <v>229</v>
      </c>
      <c r="C22" s="1"/>
      <c r="D22" s="1"/>
      <c r="E22" s="1"/>
      <c r="F22" s="1"/>
      <c r="G22" s="1">
        <f>SUBTOTAL(5,G4:G19)</f>
        <v>69</v>
      </c>
    </row>
    <row r="23" spans="1:7" x14ac:dyDescent="0.3">
      <c r="A23" s="1"/>
      <c r="B23" s="27" t="s">
        <v>225</v>
      </c>
      <c r="C23" s="1"/>
      <c r="D23" s="1"/>
      <c r="E23" s="1"/>
      <c r="F23" s="1">
        <f>SUBTOTAL(4,F4:F19)</f>
        <v>142</v>
      </c>
      <c r="G23" s="1"/>
    </row>
  </sheetData>
  <sortState xmlns:xlrd2="http://schemas.microsoft.com/office/spreadsheetml/2017/richdata2" ref="A4:G19">
    <sortCondition ref="B3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H6" sqref="H6"/>
    </sheetView>
  </sheetViews>
  <sheetFormatPr defaultRowHeight="16.5" x14ac:dyDescent="0.3"/>
  <cols>
    <col min="6" max="6" width="11.625" customWidth="1"/>
  </cols>
  <sheetData>
    <row r="1" spans="1:4" ht="20.25" x14ac:dyDescent="0.3">
      <c r="A1" s="32" t="s">
        <v>173</v>
      </c>
      <c r="B1" s="32"/>
      <c r="C1" s="32"/>
      <c r="D1" s="32"/>
    </row>
    <row r="3" spans="1:4" x14ac:dyDescent="0.3">
      <c r="A3" s="28" t="s">
        <v>19</v>
      </c>
      <c r="B3" s="28" t="s">
        <v>174</v>
      </c>
      <c r="C3" s="28" t="s">
        <v>175</v>
      </c>
      <c r="D3" s="28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I14" sqref="I14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32" t="s">
        <v>183</v>
      </c>
      <c r="B1" s="32"/>
      <c r="C1" s="32"/>
      <c r="D1" s="32"/>
      <c r="E1" s="32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상헌 김</cp:lastModifiedBy>
  <dcterms:created xsi:type="dcterms:W3CDTF">2023-04-27T08:01:32Z</dcterms:created>
  <dcterms:modified xsi:type="dcterms:W3CDTF">2026-05-18T07:57:31Z</dcterms:modified>
</cp:coreProperties>
</file>