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길벗컴활2급통합\기출\"/>
    </mc:Choice>
  </mc:AlternateContent>
  <xr:revisionPtr revIDLastSave="0" documentId="13_ncr:1_{A5703C81-25E0-472B-92AF-D6E2F915C469}" xr6:coauthVersionLast="47" xr6:coauthVersionMax="47" xr10:uidLastSave="{00000000-0000-0000-0000-000000000000}"/>
  <bookViews>
    <workbookView xWindow="-120" yWindow="-120" windowWidth="29040" windowHeight="1599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3" i="4"/>
  <c r="D28" i="4"/>
  <c r="D29" i="4"/>
  <c r="D30" i="4"/>
  <c r="D31" i="4"/>
  <c r="D32" i="4"/>
  <c r="D33" i="4"/>
  <c r="D34" i="4"/>
  <c r="D27" i="4"/>
  <c r="J16" i="4"/>
  <c r="J17" i="4"/>
  <c r="J18" i="4"/>
  <c r="J19" i="4"/>
  <c r="J20" i="4"/>
  <c r="J21" i="4"/>
  <c r="J22" i="4"/>
  <c r="J23" i="4"/>
  <c r="J15" i="4"/>
  <c r="C23" i="4"/>
  <c r="J11" i="4"/>
  <c r="D5" i="7"/>
  <c r="D6" i="7"/>
  <c r="D7" i="7"/>
  <c r="D8" i="7"/>
  <c r="D9" i="7"/>
  <c r="D4" i="7"/>
  <c r="G20" i="6"/>
  <c r="G14" i="6"/>
  <c r="G8" i="6"/>
  <c r="G22" i="6" s="1"/>
  <c r="F21" i="6"/>
  <c r="F15" i="6"/>
  <c r="F9" i="6"/>
  <c r="F23" i="6" s="1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<sst xmlns="http://schemas.openxmlformats.org/spreadsheetml/2006/main" count="290" uniqueCount="231">
  <si>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</si>
  <si>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</si>
  <si>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</si>
  <si>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</si>
  <si>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</si>
  <si>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</si>
  <si>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</si>
  <si>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</si>
  <si>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</si>
  <si>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</si>
  <si>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</si>
  <si>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</si>
  <si>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</si>
  <si>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</si>
  <si>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</si>
  <si>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</si>
  <si>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</si>
  <si>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</si>
  <si>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</si>
  <si>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</si>
  <si>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</si>
  <si>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</si>
  <si>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</si>
  <si>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</si>
  <si>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</si>
  <si>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</si>
  <si>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</si>
  <si>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</si>
  <si>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</si>
  <si>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</si>
  <si>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</si>
  <si>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</si>
  <si>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</si>
  <si>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</si>
  <si>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</si>
  <si>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</si>
  <si>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</si>
  <si>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</si>
  <si>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</si>
  <si>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</si>
  <si>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</si>
  <si>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</si>
  <si>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</si>
  <si>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</si>
  <si>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</si>
  <si>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</si>
  <si>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</si>
  <si>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</si>
  <si>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</si>
  <si>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</si>
  <si>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</si>
  <si>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</si>
  <si>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</si>
  <si>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</si>
  <si>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</si>
  <si>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</si>
  <si>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</si>
  <si>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</si>
  <si>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</si>
  <si>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</si>
  <si>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</si>
  <si>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</si>
  <si>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</si>
  <si>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</si>
  <si>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</si>
  <si>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</si>
  <si>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</si>
  <si>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</si>
  <si>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</si>
  <si>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</si>
  <si>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</si>
  <si>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</si>
  <si>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</si>
  <si>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</si>
  <si>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</si>
  <si>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</si>
  <si>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</si>
  <si>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</si>
  <si>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</si>
  <si>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</si>
  <si>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</si>
  <si>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</si>
  <si>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</si>
  <si>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</si>
  <si>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</si>
  <si>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</si>
  <si>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</si>
  <si>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</si>
  <si>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</si>
  <si>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</si>
  <si>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</si>
  <si>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</si>
  <si>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</si>
  <si>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</si>
  <si>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</si>
  <si>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</si>
  <si>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</si>
  <si>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</si>
  <si>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</si>
  <si>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</si>
  <si>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</si>
  <si>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</si>
  <si>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</si>
  <si>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</si>
  <si>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</si>
  <si>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</si>
  <si>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</si>
  <si>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</si>
  <si>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</si>
  <si>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</si>
  <si>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</si>
  <si>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</si>
  <si>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</si>
  <si>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</si>
  <si>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</si>
  <si>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</si>
  <si>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</si>
  <si>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</si>
  <si>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</si>
  <si>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</si>
  <si>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</si>
  <si>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</si>
  <si>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</si>
  <si>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</si>
  <si>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</si>
  <si>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</si>
  <si>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</si>
  <si>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</si>
  <si>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</si>
  <si>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</si>
  <si>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</si>
  <si>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</si>
  <si>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</si>
  <si>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</si>
  <si>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</si>
  <si>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</si>
  <si>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</si>
  <si>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</si>
  <si>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</si>
  <si>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</si>
  <si>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</si>
  <si>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</si>
  <si>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</si>
  <si>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</si>
  <si>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</si>
  <si>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</si>
  <si>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</si>
  <si>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</si>
  <si>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</si>
  <si>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</si>
  <si>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</si>
  <si>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</si>
  <si>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</si>
  <si>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</si>
  <si>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</si>
  <si>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</si>
  <si>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</si>
  <si>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</si>
  <si>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</si>
  <si>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</si>
  <si>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</si>
  <si>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</si>
  <si>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</si>
  <si>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</si>
  <si>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</si>
  <si>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</si>
  <si>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</si>
  <si>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</si>
  <si>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</si>
  <si>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</si>
  <si>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</si>
  <si>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</si>
  <si>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</si>
  <si>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</si>
  <si>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</si>
  <si>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</si>
  <si>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</si>
  <si>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</si>
  <si>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</si>
  <si>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</si>
  <si>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</si>
  <si>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</si>
  <si>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</si>
  <si>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</si>
  <si>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</si>
  <si>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</si>
  <si>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</si>
  <si>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</si>
  <si>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</si>
  <si>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</si>
  <si>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</si>
  <si>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</si>
  <si>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</si>
  <si>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</si>
  <si>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</si>
  <si>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영화명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</si>
  <si>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</si>
  <si>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</si>
  <si>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</si>
  <si>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</si>
  <si>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</si>
  <si>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장르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</si>
  <si>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</si>
  <si>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</si>
  <si>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</si>
  <si>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개봉일</t>
    <phoneticPr fontId="1" type="noConversion"/>
  </si>
  <si>
    <t>등급</t>
    <phoneticPr fontId="1" type="noConversion"/>
  </si>
  <si>
    <t>12세이상</t>
    <phoneticPr fontId="1" type="noConversion"/>
  </si>
  <si>
    <t>평점</t>
    <phoneticPr fontId="1" type="noConversion"/>
  </si>
  <si>
    <t>러닝타임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</si>
  <si>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</si>
  <si>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</si>
  <si>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</si>
  <si>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</si>
  <si>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</si>
  <si>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누적관객</t>
    <phoneticPr fontId="1" type="noConversion"/>
  </si>
  <si>
    <t>전문도서관</t>
    <phoneticPr fontId="1" type="noConversion"/>
  </si>
  <si>
    <t>&gt;=100</t>
    <phoneticPr fontId="1" type="noConversion"/>
  </si>
  <si>
    <t>학교도서관</t>
    <phoneticPr fontId="1" type="noConversion"/>
  </si>
  <si>
    <t>&lt;=300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</si>
  <si>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</si>
  <si>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</si>
  <si>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</si>
  <si>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</si>
  <si>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</si>
  <si>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</si>
  <si>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</si>
  <si>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</si>
  <si>
    <t>구분</t>
    <phoneticPr fontId="1" type="noConversion"/>
  </si>
  <si>
    <t>소아과</t>
    <phoneticPr fontId="1" type="noConversion"/>
  </si>
  <si>
    <t>15세이상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</si>
</sst>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9" formatCode="0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9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0" fontId="0" fillId="0" borderId="0" xfId="0" applyNumberFormat="1">
      <alignment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917871"/>
        <c:axId val="1475944271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147594427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5917871"/>
        <c:crosses val="max"/>
        <c:crossBetween val="between"/>
      </c:valAx>
      <c:catAx>
        <c:axId val="14759178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5944271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2</xdr:row>
      <xdr:rowOff>0</xdr:rowOff>
    </xdr:from>
    <xdr:to>
      <xdr:col>6</xdr:col>
      <xdr:colOff>0</xdr:colOff>
      <xdr:row>3</xdr:row>
      <xdr:rowOff>200025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67C785F0-0162-4AA8-0C24-56DDFC7ED657}"/>
            </a:ext>
          </a:extLst>
        </xdr:cNvPr>
        <xdr:cNvSpPr/>
      </xdr:nvSpPr>
      <xdr:spPr>
        <a:xfrm>
          <a:off x="3419475" y="466725"/>
          <a:ext cx="895350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9525</xdr:rowOff>
        </xdr:from>
        <xdr:to>
          <xdr:col>6</xdr:col>
          <xdr:colOff>0</xdr:colOff>
          <xdr:row>5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D7" sqref="D7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 t="s">
        <v>195</v>
      </c>
      <c r="B3" s="1" t="s">
        <v>201</v>
      </c>
      <c r="C3" s="1" t="s">
        <v>205</v>
      </c>
      <c r="D3" s="1" t="s">
        <v>206</v>
      </c>
      <c r="E3" s="1" t="s">
        <v>208</v>
      </c>
      <c r="F3" s="1" t="s">
        <v>209</v>
      </c>
      <c r="G3" s="1" t="s">
        <v>215</v>
      </c>
    </row>
    <row r="4" spans="1:7" x14ac:dyDescent="0.3">
      <c r="A4" s="1" t="s">
        <v>196</v>
      </c>
      <c r="B4" s="1" t="s">
        <v>202</v>
      </c>
      <c r="C4" s="2">
        <v>44979</v>
      </c>
      <c r="D4" s="1" t="s">
        <v>207</v>
      </c>
      <c r="E4" s="1">
        <v>7.5</v>
      </c>
      <c r="F4" s="1" t="s">
        <v>210</v>
      </c>
      <c r="G4" s="3">
        <v>409825</v>
      </c>
    </row>
    <row r="5" spans="1:7" x14ac:dyDescent="0.3">
      <c r="A5" s="1" t="s">
        <v>197</v>
      </c>
      <c r="B5" s="1" t="s">
        <v>203</v>
      </c>
      <c r="C5" s="2">
        <v>44979</v>
      </c>
      <c r="D5" s="1" t="s">
        <v>207</v>
      </c>
      <c r="E5" s="1">
        <v>8.6</v>
      </c>
      <c r="F5" s="1" t="s">
        <v>211</v>
      </c>
      <c r="G5" s="3">
        <v>590712</v>
      </c>
    </row>
    <row r="6" spans="1:7" x14ac:dyDescent="0.3">
      <c r="A6" s="1" t="s">
        <v>198</v>
      </c>
      <c r="B6" s="1" t="s">
        <v>203</v>
      </c>
      <c r="C6" s="2">
        <v>44986</v>
      </c>
      <c r="D6" s="1" t="s">
        <v>230</v>
      </c>
      <c r="E6" s="1">
        <v>7.4</v>
      </c>
      <c r="F6" s="1" t="s">
        <v>212</v>
      </c>
      <c r="G6" s="3">
        <v>842030</v>
      </c>
    </row>
    <row r="7" spans="1:7" x14ac:dyDescent="0.3">
      <c r="A7" s="1" t="s">
        <v>199</v>
      </c>
      <c r="B7" s="1" t="s">
        <v>203</v>
      </c>
      <c r="C7" s="2">
        <v>45000</v>
      </c>
      <c r="D7" s="1" t="s">
        <v>207</v>
      </c>
      <c r="E7" s="1">
        <v>8.9</v>
      </c>
      <c r="F7" s="1" t="s">
        <v>213</v>
      </c>
      <c r="G7" s="3">
        <v>435249</v>
      </c>
    </row>
    <row r="8" spans="1:7" x14ac:dyDescent="0.3">
      <c r="A8" s="1" t="s">
        <v>200</v>
      </c>
      <c r="B8" s="1" t="s">
        <v>204</v>
      </c>
      <c r="C8" s="2">
        <v>45000</v>
      </c>
      <c r="D8" s="1" t="s">
        <v>207</v>
      </c>
      <c r="E8" s="1">
        <v>6.9</v>
      </c>
      <c r="F8" s="1" t="s">
        <v>214</v>
      </c>
      <c r="G8" s="3">
        <v>235217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activeCell="L21" sqref="L21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20" t="s">
        <v>89</v>
      </c>
      <c r="B1" s="21"/>
      <c r="C1" s="21"/>
      <c r="D1" s="21"/>
      <c r="E1" s="21"/>
      <c r="F1" s="21"/>
      <c r="G1" s="21"/>
    </row>
    <row r="2" spans="1:7" ht="17.25" thickBot="1" x14ac:dyDescent="0.35"/>
    <row r="3" spans="1:7" x14ac:dyDescent="0.3">
      <c r="A3" s="24" t="s">
        <v>0</v>
      </c>
      <c r="B3" s="25" t="s">
        <v>90</v>
      </c>
      <c r="C3" s="25" t="s">
        <v>91</v>
      </c>
      <c r="D3" s="25" t="s">
        <v>92</v>
      </c>
      <c r="E3" s="25" t="s">
        <v>93</v>
      </c>
      <c r="F3" s="25" t="s">
        <v>94</v>
      </c>
      <c r="G3" s="26" t="s">
        <v>95</v>
      </c>
    </row>
    <row r="4" spans="1:7" x14ac:dyDescent="0.3">
      <c r="A4" s="27" t="s">
        <v>96</v>
      </c>
      <c r="B4" s="6" t="s">
        <v>97</v>
      </c>
      <c r="C4" s="22">
        <v>6857000</v>
      </c>
      <c r="D4" s="22">
        <v>823000</v>
      </c>
      <c r="E4" s="22">
        <f>C4-D4</f>
        <v>6034000</v>
      </c>
      <c r="F4" s="23">
        <v>10</v>
      </c>
      <c r="G4" s="28">
        <v>892000</v>
      </c>
    </row>
    <row r="5" spans="1:7" x14ac:dyDescent="0.3">
      <c r="A5" s="27"/>
      <c r="B5" s="6" t="s">
        <v>98</v>
      </c>
      <c r="C5" s="22">
        <v>5246000</v>
      </c>
      <c r="D5" s="22">
        <v>630000</v>
      </c>
      <c r="E5" s="22">
        <f t="shared" ref="E5:E11" si="0">C5-D5</f>
        <v>4616000</v>
      </c>
      <c r="F5" s="23">
        <v>10</v>
      </c>
      <c r="G5" s="28">
        <v>531000</v>
      </c>
    </row>
    <row r="6" spans="1:7" x14ac:dyDescent="0.3">
      <c r="A6" s="27" t="s">
        <v>99</v>
      </c>
      <c r="B6" s="6" t="s">
        <v>100</v>
      </c>
      <c r="C6" s="22">
        <v>4362000</v>
      </c>
      <c r="D6" s="22">
        <v>349000</v>
      </c>
      <c r="E6" s="22">
        <f t="shared" si="0"/>
        <v>4013000</v>
      </c>
      <c r="F6" s="23">
        <v>7</v>
      </c>
      <c r="G6" s="28">
        <v>304000</v>
      </c>
    </row>
    <row r="7" spans="1:7" x14ac:dyDescent="0.3">
      <c r="A7" s="27"/>
      <c r="B7" s="6" t="s">
        <v>101</v>
      </c>
      <c r="C7" s="22">
        <v>4100000</v>
      </c>
      <c r="D7" s="22">
        <v>328000</v>
      </c>
      <c r="E7" s="22">
        <f t="shared" si="0"/>
        <v>3772000</v>
      </c>
      <c r="F7" s="23">
        <v>7</v>
      </c>
      <c r="G7" s="28">
        <v>322000</v>
      </c>
    </row>
    <row r="8" spans="1:7" x14ac:dyDescent="0.3">
      <c r="A8" s="27" t="s">
        <v>102</v>
      </c>
      <c r="B8" s="6" t="s">
        <v>103</v>
      </c>
      <c r="C8" s="22">
        <v>2880000</v>
      </c>
      <c r="D8" s="22">
        <v>144000</v>
      </c>
      <c r="E8" s="22">
        <f t="shared" si="0"/>
        <v>2736000</v>
      </c>
      <c r="F8" s="23">
        <v>5</v>
      </c>
      <c r="G8" s="28">
        <v>159000</v>
      </c>
    </row>
    <row r="9" spans="1:7" x14ac:dyDescent="0.3">
      <c r="A9" s="27"/>
      <c r="B9" s="6" t="s">
        <v>104</v>
      </c>
      <c r="C9" s="22">
        <v>2524000</v>
      </c>
      <c r="D9" s="22">
        <v>126000</v>
      </c>
      <c r="E9" s="22">
        <f t="shared" si="0"/>
        <v>2398000</v>
      </c>
      <c r="F9" s="23">
        <v>5</v>
      </c>
      <c r="G9" s="28">
        <v>146000</v>
      </c>
    </row>
    <row r="10" spans="1:7" x14ac:dyDescent="0.3">
      <c r="A10" s="27" t="s">
        <v>105</v>
      </c>
      <c r="B10" s="6" t="s">
        <v>106</v>
      </c>
      <c r="C10" s="22">
        <v>893000</v>
      </c>
      <c r="D10" s="22">
        <v>18000</v>
      </c>
      <c r="E10" s="22">
        <f t="shared" si="0"/>
        <v>875000</v>
      </c>
      <c r="F10" s="23">
        <v>2</v>
      </c>
      <c r="G10" s="28">
        <v>22000</v>
      </c>
    </row>
    <row r="11" spans="1:7" ht="17.25" thickBot="1" x14ac:dyDescent="0.35">
      <c r="A11" s="29"/>
      <c r="B11" s="30" t="s">
        <v>107</v>
      </c>
      <c r="C11" s="31">
        <v>571000</v>
      </c>
      <c r="D11" s="31">
        <v>11000</v>
      </c>
      <c r="E11" s="31">
        <f t="shared" si="0"/>
        <v>560000</v>
      </c>
      <c r="F11" s="32">
        <v>2</v>
      </c>
      <c r="G11" s="33">
        <v>35000</v>
      </c>
    </row>
  </sheetData>
  <mergeCells count="4">
    <mergeCell ref="A4:A5"/>
    <mergeCell ref="A6:A7"/>
    <mergeCell ref="A8:A9"/>
    <mergeCell ref="A10:A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workbookViewId="0">
      <selection activeCell="G25" sqref="G25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15" t="s">
        <v>108</v>
      </c>
      <c r="B1" s="15"/>
      <c r="C1" s="15"/>
      <c r="D1" s="15"/>
      <c r="E1" s="15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1" t="s">
        <v>216</v>
      </c>
      <c r="B20" s="1" t="s">
        <v>218</v>
      </c>
      <c r="C20" s="1"/>
    </row>
    <row r="21" spans="1:5" x14ac:dyDescent="0.3">
      <c r="A21" s="1" t="s">
        <v>217</v>
      </c>
      <c r="B21" s="1"/>
      <c r="C21" s="1"/>
    </row>
    <row r="22" spans="1:5" x14ac:dyDescent="0.3">
      <c r="A22" s="1"/>
      <c r="B22" s="1" t="s">
        <v>219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6" t="s">
        <v>109</v>
      </c>
      <c r="B25" s="6" t="s">
        <v>111</v>
      </c>
      <c r="C25" s="6" t="s">
        <v>113</v>
      </c>
    </row>
    <row r="26" spans="1:5" x14ac:dyDescent="0.3">
      <c r="A26" s="6" t="s">
        <v>114</v>
      </c>
      <c r="B26" s="6">
        <v>135</v>
      </c>
      <c r="C26" s="6">
        <v>867</v>
      </c>
    </row>
    <row r="27" spans="1:5" x14ac:dyDescent="0.3">
      <c r="A27" s="6" t="s">
        <v>115</v>
      </c>
      <c r="B27" s="6">
        <v>204</v>
      </c>
      <c r="C27" s="11">
        <v>1064</v>
      </c>
    </row>
    <row r="28" spans="1:5" x14ac:dyDescent="0.3">
      <c r="A28" s="6" t="s">
        <v>123</v>
      </c>
      <c r="B28" s="6">
        <v>16</v>
      </c>
      <c r="C28" s="6">
        <v>295</v>
      </c>
    </row>
    <row r="29" spans="1:5" x14ac:dyDescent="0.3">
      <c r="A29" s="6" t="s">
        <v>124</v>
      </c>
      <c r="B29" s="6">
        <v>107</v>
      </c>
      <c r="C29" s="6">
        <v>684</v>
      </c>
    </row>
    <row r="30" spans="1:5" x14ac:dyDescent="0.3">
      <c r="A30" s="6" t="s">
        <v>126</v>
      </c>
      <c r="B30" s="6">
        <v>19</v>
      </c>
      <c r="C30" s="6">
        <v>267</v>
      </c>
    </row>
    <row r="31" spans="1:5" x14ac:dyDescent="0.3">
      <c r="A31" s="6" t="s">
        <v>127</v>
      </c>
      <c r="B31" s="6">
        <v>22</v>
      </c>
      <c r="C31" s="6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4"/>
  <sheetViews>
    <sheetView tabSelected="1" workbookViewId="0">
      <selection activeCell="E10" sqref="E10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5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5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228</v>
      </c>
    </row>
    <row r="3" spans="1:15" x14ac:dyDescent="0.3">
      <c r="A3" s="6" t="s">
        <v>8</v>
      </c>
      <c r="B3" s="7">
        <v>0.38194444444444442</v>
      </c>
      <c r="C3" s="7">
        <v>0.47222222222222227</v>
      </c>
      <c r="D3" s="6" t="str">
        <f>IF(MINUTE(C3-B3)&gt;30,HOUR(C3-B3)+1,HOUR(C3-B3))&amp;"시간"</f>
        <v>2시간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229</v>
      </c>
    </row>
    <row r="4" spans="1:15" x14ac:dyDescent="0.3">
      <c r="A4" s="6" t="s">
        <v>9</v>
      </c>
      <c r="B4" s="7">
        <v>0.39861111111111108</v>
      </c>
      <c r="C4" s="7">
        <v>0.44513888888888892</v>
      </c>
      <c r="D4" s="6" t="str">
        <f t="shared" ref="D4:D11" si="0">IF(MINUTE(C4-B4)&gt;30,HOUR(C4-B4)+1,HOUR(C4-B4))&amp;"시간"</f>
        <v>1시간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5" x14ac:dyDescent="0.3">
      <c r="A5" s="6" t="s">
        <v>10</v>
      </c>
      <c r="B5" s="7">
        <v>0.41875000000000001</v>
      </c>
      <c r="C5" s="7">
        <v>0.49791666666666662</v>
      </c>
      <c r="D5" s="6" t="str">
        <f t="shared" si="0"/>
        <v>2시간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5" x14ac:dyDescent="0.3">
      <c r="A6" s="6" t="s">
        <v>11</v>
      </c>
      <c r="B6" s="7">
        <v>0.4368055555555555</v>
      </c>
      <c r="C6" s="7">
        <v>0.48333333333333334</v>
      </c>
      <c r="D6" s="6" t="str">
        <f t="shared" si="0"/>
        <v>1시간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5" x14ac:dyDescent="0.3">
      <c r="A7" s="6" t="s">
        <v>12</v>
      </c>
      <c r="B7" s="7">
        <v>0.4381944444444445</v>
      </c>
      <c r="C7" s="7">
        <v>0.50624999999999998</v>
      </c>
      <c r="D7" s="6" t="str">
        <f t="shared" si="0"/>
        <v>2시간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5" x14ac:dyDescent="0.3">
      <c r="A8" s="6" t="s">
        <v>13</v>
      </c>
      <c r="B8" s="7">
        <v>0.44791666666666669</v>
      </c>
      <c r="C8" s="7">
        <v>0.5229166666666667</v>
      </c>
      <c r="D8" s="6" t="str">
        <f t="shared" si="0"/>
        <v>2시간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5" x14ac:dyDescent="0.3">
      <c r="A9" s="6" t="s">
        <v>14</v>
      </c>
      <c r="B9" s="7">
        <v>0.4597222222222222</v>
      </c>
      <c r="C9" s="7">
        <v>0.50763888888888886</v>
      </c>
      <c r="D9" s="6" t="str">
        <f t="shared" si="0"/>
        <v>1시간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5" x14ac:dyDescent="0.3">
      <c r="A10" s="6" t="s">
        <v>15</v>
      </c>
      <c r="B10" s="7">
        <v>0.4680555555555555</v>
      </c>
      <c r="C10" s="7">
        <v>0.54027777777777775</v>
      </c>
      <c r="D10" s="6" t="str">
        <f t="shared" si="0"/>
        <v>2시간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5" x14ac:dyDescent="0.3">
      <c r="A11" s="6" t="s">
        <v>16</v>
      </c>
      <c r="B11" s="7">
        <v>0.47569444444444442</v>
      </c>
      <c r="C11" s="7">
        <v>0.53194444444444444</v>
      </c>
      <c r="D11" s="6" t="str">
        <f t="shared" si="0"/>
        <v>1시간</v>
      </c>
      <c r="F11" s="16" t="s">
        <v>28</v>
      </c>
      <c r="G11" s="17"/>
      <c r="H11" s="17"/>
      <c r="I11" s="18"/>
      <c r="J11" s="9">
        <f>ROUNDDOWN(DAVERAGE(F2:J10,5,$L$2:$L$3),-3)</f>
        <v>306666000</v>
      </c>
      <c r="O11" s="38"/>
    </row>
    <row r="13" spans="1:15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5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  <c r="O14" s="38"/>
    </row>
    <row r="15" spans="1:15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IF(G15&gt;=H15+200,MAX(G15,I15),G15)</f>
        <v>1200</v>
      </c>
    </row>
    <row r="16" spans="1:15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1">IF(G16&gt;=H16+200,MAX(G16,I16),G16)</f>
        <v>1500</v>
      </c>
    </row>
    <row r="17" spans="1:10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1"/>
        <v>1000</v>
      </c>
    </row>
    <row r="18" spans="1:10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1"/>
        <v>900</v>
      </c>
    </row>
    <row r="19" spans="1:10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1"/>
        <v>1200</v>
      </c>
    </row>
    <row r="20" spans="1:10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1"/>
        <v>900</v>
      </c>
    </row>
    <row r="21" spans="1:10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1"/>
        <v>1200</v>
      </c>
    </row>
    <row r="22" spans="1:10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1"/>
        <v>1300</v>
      </c>
    </row>
    <row r="23" spans="1:10" x14ac:dyDescent="0.3">
      <c r="A23" s="16" t="s">
        <v>34</v>
      </c>
      <c r="B23" s="18"/>
      <c r="C23" s="10">
        <f>COUNTIFS(B15:B22,"&gt;=60",C15:C22,"&gt;=60")/COUNTA(A15:A22)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1"/>
        <v>1500</v>
      </c>
    </row>
    <row r="25" spans="1:10" x14ac:dyDescent="0.3">
      <c r="A25" s="4" t="s">
        <v>51</v>
      </c>
      <c r="B25" s="5" t="s">
        <v>52</v>
      </c>
    </row>
    <row r="26" spans="1:10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0" x14ac:dyDescent="0.3">
      <c r="A27" s="6" t="s">
        <v>57</v>
      </c>
      <c r="B27" s="6">
        <v>2020</v>
      </c>
      <c r="C27" s="6" t="s">
        <v>58</v>
      </c>
      <c r="D27" s="6" t="str">
        <f>VLOOKUP(LEFT(A27,2),$F$28:$H$31,3,FALSE)</f>
        <v>디자인</v>
      </c>
      <c r="F27" s="6" t="s">
        <v>78</v>
      </c>
      <c r="G27" s="6" t="s">
        <v>79</v>
      </c>
      <c r="H27" s="6" t="s">
        <v>80</v>
      </c>
    </row>
    <row r="28" spans="1:10" x14ac:dyDescent="0.3">
      <c r="A28" s="6" t="s">
        <v>60</v>
      </c>
      <c r="B28" s="6">
        <v>2020</v>
      </c>
      <c r="C28" s="6" t="s">
        <v>61</v>
      </c>
      <c r="D28" s="6" t="str">
        <f t="shared" ref="D28:D34" si="2">VLOOKUP(LEFT(A28,2),$F$28:$H$31,3,FALSE)</f>
        <v>미디어</v>
      </c>
      <c r="F28" s="6" t="s">
        <v>81</v>
      </c>
      <c r="G28" s="6" t="s">
        <v>82</v>
      </c>
      <c r="H28" s="6" t="s">
        <v>59</v>
      </c>
    </row>
    <row r="29" spans="1:10" x14ac:dyDescent="0.3">
      <c r="A29" s="6" t="s">
        <v>63</v>
      </c>
      <c r="B29" s="6">
        <v>2021</v>
      </c>
      <c r="C29" s="6" t="s">
        <v>64</v>
      </c>
      <c r="D29" s="6" t="str">
        <f t="shared" si="2"/>
        <v>실용음악</v>
      </c>
      <c r="F29" s="6" t="s">
        <v>83</v>
      </c>
      <c r="G29" s="6" t="s">
        <v>84</v>
      </c>
      <c r="H29" s="6" t="s">
        <v>62</v>
      </c>
    </row>
    <row r="30" spans="1:10" x14ac:dyDescent="0.3">
      <c r="A30" s="6" t="s">
        <v>66</v>
      </c>
      <c r="B30" s="6">
        <v>2021</v>
      </c>
      <c r="C30" s="6" t="s">
        <v>67</v>
      </c>
      <c r="D30" s="6" t="str">
        <f t="shared" si="2"/>
        <v>디자인</v>
      </c>
      <c r="F30" s="6" t="s">
        <v>85</v>
      </c>
      <c r="G30" s="6" t="s">
        <v>86</v>
      </c>
      <c r="H30" s="6" t="s">
        <v>65</v>
      </c>
    </row>
    <row r="31" spans="1:10" x14ac:dyDescent="0.3">
      <c r="A31" s="6" t="s">
        <v>68</v>
      </c>
      <c r="B31" s="6">
        <v>2022</v>
      </c>
      <c r="C31" s="6" t="s">
        <v>69</v>
      </c>
      <c r="D31" s="6" t="str">
        <f t="shared" si="2"/>
        <v>문예창작</v>
      </c>
      <c r="F31" s="6" t="s">
        <v>87</v>
      </c>
      <c r="G31" s="6" t="s">
        <v>88</v>
      </c>
      <c r="H31" s="6" t="s">
        <v>70</v>
      </c>
    </row>
    <row r="32" spans="1:10" x14ac:dyDescent="0.3">
      <c r="A32" s="6" t="s">
        <v>71</v>
      </c>
      <c r="B32" s="6">
        <v>2022</v>
      </c>
      <c r="C32" s="6" t="s">
        <v>72</v>
      </c>
      <c r="D32" s="6" t="str">
        <f t="shared" si="2"/>
        <v>미디어</v>
      </c>
    </row>
    <row r="33" spans="1:4" x14ac:dyDescent="0.3">
      <c r="A33" s="6" t="s">
        <v>73</v>
      </c>
      <c r="B33" s="6">
        <v>2023</v>
      </c>
      <c r="C33" s="6" t="s">
        <v>74</v>
      </c>
      <c r="D33" s="6" t="str">
        <f t="shared" si="2"/>
        <v>실용음악</v>
      </c>
    </row>
    <row r="34" spans="1:4" x14ac:dyDescent="0.3">
      <c r="A34" s="6" t="s">
        <v>75</v>
      </c>
      <c r="B34" s="6">
        <v>2023</v>
      </c>
      <c r="C34" s="6" t="s">
        <v>76</v>
      </c>
      <c r="D34" s="6" t="str">
        <f t="shared" si="2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L12" sqref="L12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  <col min="8" max="8" width="10.375" customWidth="1"/>
    <col min="10" max="10" width="8.125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4"/>
      <c r="D8" s="14"/>
      <c r="E8" s="14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workbookViewId="0">
      <selection activeCell="B6" sqref="B6"/>
    </sheetView>
  </sheetViews>
  <sheetFormatPr defaultRowHeight="16.5" outlineLevelRow="3" x14ac:dyDescent="0.3"/>
  <cols>
    <col min="1" max="1" width="7.125" bestFit="1" customWidth="1"/>
    <col min="2" max="2" width="11.875" bestFit="1" customWidth="1"/>
    <col min="5" max="5" width="11.125" bestFit="1" customWidth="1"/>
    <col min="6" max="7" width="11" bestFit="1" customWidth="1"/>
  </cols>
  <sheetData>
    <row r="1" spans="1:7" ht="20.25" x14ac:dyDescent="0.3">
      <c r="A1" s="15" t="s">
        <v>140</v>
      </c>
      <c r="B1" s="15"/>
      <c r="C1" s="15"/>
      <c r="D1" s="15"/>
      <c r="E1" s="15"/>
      <c r="F1" s="15"/>
      <c r="G1" s="15"/>
    </row>
    <row r="3" spans="1:7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3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3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3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3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3">
      <c r="A8" s="6"/>
      <c r="B8" s="34" t="s">
        <v>224</v>
      </c>
      <c r="C8" s="6"/>
      <c r="D8" s="6"/>
      <c r="E8" s="6"/>
      <c r="F8" s="6"/>
      <c r="G8" s="6">
        <f>SUBTOTAL(5,G4:G7)</f>
        <v>69</v>
      </c>
    </row>
    <row r="9" spans="1:7" outlineLevel="1" x14ac:dyDescent="0.3">
      <c r="A9" s="6"/>
      <c r="B9" s="34" t="s">
        <v>220</v>
      </c>
      <c r="C9" s="6"/>
      <c r="D9" s="6"/>
      <c r="E9" s="6"/>
      <c r="F9" s="6">
        <f>SUBTOTAL(4,F4:F7)</f>
        <v>120</v>
      </c>
      <c r="G9" s="6"/>
    </row>
    <row r="10" spans="1:7" outlineLevel="3" x14ac:dyDescent="0.3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3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3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3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3">
      <c r="A14" s="6"/>
      <c r="B14" s="34" t="s">
        <v>225</v>
      </c>
      <c r="C14" s="6"/>
      <c r="D14" s="6"/>
      <c r="E14" s="6"/>
      <c r="F14" s="6"/>
      <c r="G14" s="6">
        <f>SUBTOTAL(5,G10:G13)</f>
        <v>76</v>
      </c>
    </row>
    <row r="15" spans="1:7" outlineLevel="1" x14ac:dyDescent="0.3">
      <c r="A15" s="6"/>
      <c r="B15" s="34" t="s">
        <v>221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3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3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3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3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3">
      <c r="A20" s="35"/>
      <c r="B20" s="36" t="s">
        <v>226</v>
      </c>
      <c r="C20" s="35"/>
      <c r="D20" s="35"/>
      <c r="E20" s="35"/>
      <c r="F20" s="35"/>
      <c r="G20" s="35">
        <f>SUBTOTAL(5,G16:G19)</f>
        <v>81</v>
      </c>
    </row>
    <row r="21" spans="1:7" outlineLevel="1" x14ac:dyDescent="0.3">
      <c r="A21" s="35"/>
      <c r="B21" s="36" t="s">
        <v>222</v>
      </c>
      <c r="C21" s="35"/>
      <c r="D21" s="35"/>
      <c r="E21" s="35"/>
      <c r="F21" s="35">
        <f>SUBTOTAL(4,F16:F19)</f>
        <v>142</v>
      </c>
      <c r="G21" s="35"/>
    </row>
    <row r="22" spans="1:7" x14ac:dyDescent="0.3">
      <c r="A22" s="35"/>
      <c r="B22" s="36" t="s">
        <v>227</v>
      </c>
      <c r="C22" s="35"/>
      <c r="D22" s="35"/>
      <c r="E22" s="35"/>
      <c r="F22" s="35"/>
      <c r="G22" s="35">
        <f>SUBTOTAL(5,G4:G19)</f>
        <v>69</v>
      </c>
    </row>
    <row r="23" spans="1:7" x14ac:dyDescent="0.3">
      <c r="A23" s="35"/>
      <c r="B23" s="36" t="s">
        <v>223</v>
      </c>
      <c r="C23" s="35"/>
      <c r="D23" s="35"/>
      <c r="E23" s="35"/>
      <c r="F23" s="35">
        <f>SUBTOTAL(4,F4:F19)</f>
        <v>142</v>
      </c>
      <c r="G23" s="35"/>
    </row>
  </sheetData>
  <sortState xmlns:xlrd2="http://schemas.microsoft.com/office/spreadsheetml/2017/richdata2" ref="A4:G19">
    <sortCondition ref="B4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activeCell="G9" sqref="G9"/>
    </sheetView>
  </sheetViews>
  <sheetFormatPr defaultRowHeight="16.5" x14ac:dyDescent="0.3"/>
  <cols>
    <col min="6" max="6" width="11.625" customWidth="1"/>
  </cols>
  <sheetData>
    <row r="1" spans="1:4" ht="20.25" x14ac:dyDescent="0.3">
      <c r="A1" s="15" t="s">
        <v>173</v>
      </c>
      <c r="B1" s="15"/>
      <c r="C1" s="15"/>
      <c r="D1" s="15"/>
    </row>
    <row r="3" spans="1:4" x14ac:dyDescent="0.3">
      <c r="A3" s="37" t="s">
        <v>19</v>
      </c>
      <c r="B3" s="37" t="s">
        <v>174</v>
      </c>
      <c r="C3" s="37" t="s">
        <v>175</v>
      </c>
      <c r="D3" s="37" t="s">
        <v>176</v>
      </c>
    </row>
    <row r="4" spans="1:4" x14ac:dyDescent="0.3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3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3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3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3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3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6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P16" sqref="P16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15" t="s">
        <v>183</v>
      </c>
      <c r="B1" s="15"/>
      <c r="C1" s="15"/>
      <c r="D1" s="15"/>
      <c r="E1" s="15"/>
    </row>
    <row r="3" spans="1:5" x14ac:dyDescent="0.3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3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3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3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3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3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3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3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도윤 이</cp:lastModifiedBy>
  <dcterms:created xsi:type="dcterms:W3CDTF">2023-04-27T08:01:32Z</dcterms:created>
  <dcterms:modified xsi:type="dcterms:W3CDTF">2026-04-19T05:54:28Z</dcterms:modified>
</cp:coreProperties>
</file>