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총정리\기출\"/>
    </mc:Choice>
  </mc:AlternateContent>
  <xr:revisionPtr revIDLastSave="0" documentId="8_{041444F1-650C-40AC-AAD4-0FAC4AFE7CC2}" xr6:coauthVersionLast="47" xr6:coauthVersionMax="47" xr10:uidLastSave="{00000000-0000-0000-0000-000000000000}"/>
  <bookViews>
    <workbookView xWindow="-110" yWindow="-110" windowWidth="19420" windowHeight="11020" firstSheet="2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합계">'기본작업-2'!$C$4:$H$4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4" i="7"/>
  <c r="E25" i="5"/>
  <c r="D25" i="5"/>
  <c r="E21" i="5"/>
  <c r="D21" i="5"/>
  <c r="E17" i="5"/>
  <c r="D17" i="5"/>
  <c r="E12" i="5"/>
  <c r="D12" i="5"/>
  <c r="E7" i="5"/>
  <c r="E27" i="5" s="1"/>
  <c r="D7" i="5"/>
  <c r="D27" i="5" s="1"/>
  <c r="D34" i="4"/>
  <c r="I20" i="4"/>
  <c r="I21" i="4"/>
  <c r="I22" i="4"/>
  <c r="I23" i="4"/>
  <c r="I24" i="4"/>
  <c r="I25" i="4"/>
  <c r="I26" i="4"/>
  <c r="I19" i="4"/>
  <c r="D15" i="4"/>
  <c r="D16" i="4"/>
  <c r="D17" i="4"/>
  <c r="D18" i="4"/>
  <c r="D14" i="4"/>
  <c r="H13" i="4"/>
  <c r="D10" i="4"/>
  <c r="F8" i="5"/>
  <c r="F11" i="5" s="1"/>
  <c r="F22" i="5"/>
  <c r="F24" i="5" s="1"/>
  <c r="F14" i="5"/>
  <c r="F4" i="5"/>
  <c r="F18" i="5"/>
  <c r="F20" i="5" s="1"/>
  <c r="F9" i="5"/>
  <c r="F23" i="5"/>
  <c r="F15" i="5"/>
  <c r="F5" i="5"/>
  <c r="F19" i="5"/>
  <c r="F10" i="5"/>
  <c r="F13" i="5"/>
  <c r="F16" i="5" s="1"/>
  <c r="F6" i="5" l="1"/>
  <c r="F26" i="5" s="1"/>
</calcChain>
</file>

<file path=xl/sharedStrings.xml><?xml version="1.0" encoding="utf-8"?>
<sst xmlns="http://schemas.openxmlformats.org/spreadsheetml/2006/main" count="291" uniqueCount="211">
  <si>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</si>
  <si>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</si>
  <si>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</si>
  <si>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</si>
  <si>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</si>
  <si>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</si>
  <si>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</si>
  <si>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</si>
  <si>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</si>
  <si>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</si>
  <si>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</si>
  <si>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</si>
  <si>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</si>
  <si>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</si>
  <si>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</si>
  <si>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</si>
  <si>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</si>
  <si>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</si>
  <si>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</si>
  <si>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</si>
  <si>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</si>
  <si>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</si>
  <si>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</si>
  <si>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</si>
  <si>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</si>
  <si>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</si>
  <si>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</si>
  <si>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</si>
  <si>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</si>
  <si>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</si>
  <si>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</si>
  <si>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</si>
  <si>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</si>
  <si>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</si>
  <si>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</si>
  <si>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</si>
  <si>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</si>
  <si>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</si>
  <si>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</si>
  <si>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</si>
  <si>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</si>
  <si>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</si>
  <si>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</si>
  <si>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</si>
  <si>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</si>
  <si>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</si>
  <si>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</si>
  <si>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</si>
  <si>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</si>
  <si>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</si>
  <si>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</si>
  <si>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</si>
  <si>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</si>
  <si>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</si>
  <si>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</si>
  <si>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</si>
  <si>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</si>
  <si>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</si>
  <si>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</si>
  <si>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</si>
  <si>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</si>
  <si>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</si>
  <si>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</si>
  <si>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</si>
  <si>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</si>
  <si>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</si>
  <si>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</si>
  <si>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</si>
  <si>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</si>
  <si>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</si>
  <si>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</si>
  <si>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</si>
  <si>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</si>
  <si>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</si>
  <si>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</si>
  <si>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</si>
  <si>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</si>
  <si>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</si>
  <si>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</si>
  <si>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</si>
  <si>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</si>
  <si>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</si>
  <si>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</si>
  <si>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</si>
  <si>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</si>
  <si>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</si>
  <si>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</si>
  <si>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</si>
  <si>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</si>
  <si>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</si>
  <si>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</si>
  <si>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</si>
  <si>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</si>
  <si>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</si>
  <si>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</si>
  <si>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</si>
  <si>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</si>
  <si>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</si>
  <si>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</si>
  <si>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</si>
  <si>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</si>
  <si>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</si>
  <si>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</si>
  <si>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</si>
  <si>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</si>
  <si>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</si>
  <si>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</si>
  <si>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</si>
  <si>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</si>
  <si>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</si>
  <si>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</si>
  <si>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</si>
  <si>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</si>
  <si>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</si>
  <si>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</si>
  <si>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</si>
  <si>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</si>
  <si>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</si>
  <si>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</si>
  <si>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</si>
  <si>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</si>
  <si>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</si>
  <si>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</si>
  <si>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</si>
  <si>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</si>
  <si>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</si>
  <si>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</si>
  <si>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</si>
  <si>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</si>
  <si>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</si>
  <si>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</si>
  <si>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</si>
  <si>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</si>
  <si>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</si>
  <si>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</si>
  <si>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</si>
  <si>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</si>
  <si>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</si>
  <si>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</si>
  <si>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</si>
  <si>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</si>
  <si>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</si>
  <si>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</si>
  <si>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</si>
  <si>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</si>
  <si>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</si>
  <si>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</si>
  <si>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</si>
  <si>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</si>
  <si>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</si>
  <si>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</si>
  <si>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</si>
  <si>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</si>
  <si>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</si>
  <si>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</si>
  <si>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</si>
  <si>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</si>
  <si>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</si>
  <si>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</si>
  <si>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</si>
  <si>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</si>
  <si>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</si>
  <si>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</si>
  <si>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</si>
  <si>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</si>
  <si>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</si>
  <si>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</si>
  <si>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</si>
  <si>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</si>
  <si>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</si>
  <si>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</si>
  <si>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</si>
  <si>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</si>
  <si>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</si>
  <si>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구단명</t>
    <phoneticPr fontId="1" type="noConversion"/>
  </si>
  <si>
    <t>감독</t>
    <phoneticPr fontId="1" type="noConversion"/>
  </si>
  <si>
    <t>승</t>
    <phoneticPr fontId="1" type="noConversion"/>
  </si>
  <si>
    <t>패</t>
    <phoneticPr fontId="1" type="noConversion"/>
  </si>
  <si>
    <t>승률</t>
    <phoneticPr fontId="1" type="noConversion"/>
  </si>
  <si>
    <t>서울나</t>
    <phoneticPr fontId="1" type="noConversion"/>
  </si>
  <si>
    <t>전주KCC</t>
    <phoneticPr fontId="1" type="noConversion"/>
  </si>
  <si>
    <t>안양 KGC</t>
    <phoneticPr fontId="1" type="noConversion"/>
  </si>
  <si>
    <t>원주유</t>
    <phoneticPr fontId="1" type="noConversion"/>
  </si>
  <si>
    <t>창원LG</t>
    <phoneticPr fontId="1" type="noConversion"/>
  </si>
  <si>
    <t>수원KT</t>
    <phoneticPr fontId="1" type="noConversion"/>
  </si>
  <si>
    <t>서울삼성</t>
    <phoneticPr fontId="1" type="noConversion"/>
  </si>
  <si>
    <t>전희철</t>
    <phoneticPr fontId="1" type="noConversion"/>
  </si>
  <si>
    <t>전창진</t>
    <phoneticPr fontId="1" type="noConversion"/>
  </si>
  <si>
    <t>김승기</t>
    <phoneticPr fontId="1" type="noConversion"/>
  </si>
  <si>
    <t>이상범</t>
    <phoneticPr fontId="1" type="noConversion"/>
  </si>
  <si>
    <t>조성원</t>
    <phoneticPr fontId="1" type="noConversion"/>
  </si>
  <si>
    <t>서동철</t>
    <phoneticPr fontId="1" type="noConversion"/>
  </si>
  <si>
    <t>이규섭</t>
    <phoneticPr fontId="1" type="noConversion"/>
  </si>
  <si>
    <t>도서</t>
    <phoneticPr fontId="1" type="noConversion"/>
  </si>
  <si>
    <t>소설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</si>
  <si>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</si>
  <si>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</si>
  <si>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</si>
  <si>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</si>
  <si>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</si>
  <si>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</si>
  <si>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</si>
  <si>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</si>
  <si>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</si>
  <si>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</si>
  <si>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</si>
  <si>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</si>
  <si>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</si>
  <si>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</si>
  <si>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합계 : 가계</t>
  </si>
  <si>
    <t>평균 : 기업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</si>
</sst>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78" formatCode="&quot;*&quot;0&quot;건&quot;"/>
    <numFmt numFmtId="181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3" borderId="1" xfId="0" applyNumberFormat="1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3" borderId="9" xfId="0" applyNumberFormat="1" applyFill="1" applyBorder="1">
      <alignment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19-43E1-AFD5-0A22276A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F305695-86ED-EB84-41A8-D9863D102C73}"/>
            </a:ext>
          </a:extLst>
        </xdr:cNvPr>
        <xdr:cNvSpPr/>
      </xdr:nvSpPr>
      <xdr:spPr>
        <a:xfrm>
          <a:off x="4171950" y="482600"/>
          <a:ext cx="13208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9" refreshedDate="45750.721389583334" createdVersion="8" refreshedVersion="8" minRefreshableVersion="3" recordCount="25" xr:uid="{53AEE244-13AA-408B-80BD-06155722A7AE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65D1C8-30B1-45E4-8A6A-C288BB47AA69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 numFmtId="41"/>
    <dataField name="합계 : 가계" fld="4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0" sqref="E10"/>
    </sheetView>
  </sheetViews>
  <sheetFormatPr defaultRowHeight="17" x14ac:dyDescent="0.45"/>
  <cols>
    <col min="1" max="1" width="9" bestFit="1" customWidth="1"/>
  </cols>
  <sheetData>
    <row r="1" spans="1:5" x14ac:dyDescent="0.45">
      <c r="A1" t="s">
        <v>0</v>
      </c>
    </row>
    <row r="3" spans="1:5" x14ac:dyDescent="0.4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</row>
    <row r="4" spans="1:5" x14ac:dyDescent="0.45">
      <c r="A4" s="1" t="s">
        <v>179</v>
      </c>
      <c r="B4" s="1" t="s">
        <v>186</v>
      </c>
      <c r="C4" s="1">
        <v>37</v>
      </c>
      <c r="D4" s="1">
        <v>11</v>
      </c>
      <c r="E4" s="1">
        <v>0.77100000000000002</v>
      </c>
    </row>
    <row r="5" spans="1:5" x14ac:dyDescent="0.45">
      <c r="A5" s="1" t="s">
        <v>180</v>
      </c>
      <c r="B5" s="1" t="s">
        <v>187</v>
      </c>
      <c r="C5" s="1">
        <v>32</v>
      </c>
      <c r="D5" s="1">
        <v>16</v>
      </c>
      <c r="E5" s="1">
        <v>0.66700000000000004</v>
      </c>
    </row>
    <row r="6" spans="1:5" x14ac:dyDescent="0.45">
      <c r="A6" s="1" t="s">
        <v>181</v>
      </c>
      <c r="B6" s="1" t="s">
        <v>188</v>
      </c>
      <c r="C6" s="1">
        <v>29</v>
      </c>
      <c r="D6" s="1">
        <v>19</v>
      </c>
      <c r="E6" s="1">
        <v>0.60399999999999998</v>
      </c>
    </row>
    <row r="7" spans="1:5" x14ac:dyDescent="0.45">
      <c r="A7" s="1" t="s">
        <v>182</v>
      </c>
      <c r="B7" s="1" t="s">
        <v>189</v>
      </c>
      <c r="C7" s="1">
        <v>28</v>
      </c>
      <c r="D7" s="1">
        <v>20</v>
      </c>
      <c r="E7" s="1">
        <v>0.58299999999999996</v>
      </c>
    </row>
    <row r="8" spans="1:5" x14ac:dyDescent="0.45">
      <c r="A8" s="1" t="s">
        <v>183</v>
      </c>
      <c r="B8" s="1" t="s">
        <v>190</v>
      </c>
      <c r="C8" s="1">
        <v>22</v>
      </c>
      <c r="D8" s="1">
        <v>26</v>
      </c>
      <c r="E8" s="1">
        <v>0.45800000000000002</v>
      </c>
    </row>
    <row r="9" spans="1:5" x14ac:dyDescent="0.45">
      <c r="A9" s="1" t="s">
        <v>184</v>
      </c>
      <c r="B9" s="1" t="s">
        <v>191</v>
      </c>
      <c r="C9" s="1">
        <v>21</v>
      </c>
      <c r="D9" s="1">
        <v>27</v>
      </c>
      <c r="E9" s="1">
        <v>0.438</v>
      </c>
    </row>
    <row r="10" spans="1:5" x14ac:dyDescent="0.45">
      <c r="A10" s="1" t="s">
        <v>185</v>
      </c>
      <c r="B10" s="1" t="s">
        <v>192</v>
      </c>
      <c r="C10" s="1">
        <v>18</v>
      </c>
      <c r="D10" s="1">
        <v>30</v>
      </c>
      <c r="E10" s="1">
        <v>0.375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A3" sqref="A3:H13"/>
    </sheetView>
  </sheetViews>
  <sheetFormatPr defaultRowHeight="17" x14ac:dyDescent="0.45"/>
  <sheetData>
    <row r="1" spans="1:8" ht="30" customHeight="1" x14ac:dyDescent="0.45">
      <c r="A1" s="21" t="s">
        <v>86</v>
      </c>
      <c r="B1" s="21"/>
      <c r="C1" s="21"/>
      <c r="D1" s="21"/>
      <c r="E1" s="21"/>
      <c r="F1" s="21"/>
      <c r="G1" s="21"/>
      <c r="H1" s="21"/>
    </row>
    <row r="2" spans="1:8" ht="17.5" thickBot="1" x14ac:dyDescent="0.5"/>
    <row r="3" spans="1:8" x14ac:dyDescent="0.45">
      <c r="A3" s="25" t="s">
        <v>87</v>
      </c>
      <c r="B3" s="26"/>
      <c r="C3" s="27" t="s">
        <v>88</v>
      </c>
      <c r="D3" s="27" t="s">
        <v>89</v>
      </c>
      <c r="E3" s="27" t="s">
        <v>90</v>
      </c>
      <c r="F3" s="27" t="s">
        <v>91</v>
      </c>
      <c r="G3" s="27" t="s">
        <v>92</v>
      </c>
      <c r="H3" s="28" t="s">
        <v>93</v>
      </c>
    </row>
    <row r="4" spans="1:8" x14ac:dyDescent="0.45">
      <c r="A4" s="29" t="s">
        <v>13</v>
      </c>
      <c r="B4" s="22"/>
      <c r="C4" s="23">
        <v>211</v>
      </c>
      <c r="D4" s="23">
        <v>183</v>
      </c>
      <c r="E4" s="23">
        <v>218</v>
      </c>
      <c r="F4" s="23">
        <v>205</v>
      </c>
      <c r="G4" s="23">
        <v>169</v>
      </c>
      <c r="H4" s="30">
        <v>165</v>
      </c>
    </row>
    <row r="5" spans="1:8" x14ac:dyDescent="0.45">
      <c r="A5" s="29" t="s">
        <v>16</v>
      </c>
      <c r="B5" s="5" t="s">
        <v>94</v>
      </c>
      <c r="C5" s="24">
        <v>21</v>
      </c>
      <c r="D5" s="24">
        <v>18</v>
      </c>
      <c r="E5" s="24">
        <v>28</v>
      </c>
      <c r="F5" s="24">
        <v>24</v>
      </c>
      <c r="G5" s="24">
        <v>16</v>
      </c>
      <c r="H5" s="31">
        <v>13</v>
      </c>
    </row>
    <row r="6" spans="1:8" x14ac:dyDescent="0.45">
      <c r="A6" s="29"/>
      <c r="B6" s="5" t="s">
        <v>95</v>
      </c>
      <c r="C6" s="24">
        <v>16</v>
      </c>
      <c r="D6" s="24">
        <v>11</v>
      </c>
      <c r="E6" s="24">
        <v>15</v>
      </c>
      <c r="F6" s="24">
        <v>13</v>
      </c>
      <c r="G6" s="24">
        <v>15</v>
      </c>
      <c r="H6" s="31">
        <v>14</v>
      </c>
    </row>
    <row r="7" spans="1:8" x14ac:dyDescent="0.45">
      <c r="A7" s="29"/>
      <c r="B7" s="5" t="s">
        <v>96</v>
      </c>
      <c r="C7" s="24">
        <v>13</v>
      </c>
      <c r="D7" s="24">
        <v>12</v>
      </c>
      <c r="E7" s="24">
        <v>13</v>
      </c>
      <c r="F7" s="24">
        <v>14</v>
      </c>
      <c r="G7" s="24">
        <v>12</v>
      </c>
      <c r="H7" s="31">
        <v>14</v>
      </c>
    </row>
    <row r="8" spans="1:8" x14ac:dyDescent="0.45">
      <c r="A8" s="29" t="s">
        <v>97</v>
      </c>
      <c r="B8" s="5" t="s">
        <v>98</v>
      </c>
      <c r="C8" s="24">
        <v>37</v>
      </c>
      <c r="D8" s="24">
        <v>33</v>
      </c>
      <c r="E8" s="24">
        <v>38</v>
      </c>
      <c r="F8" s="24">
        <v>35</v>
      </c>
      <c r="G8" s="24">
        <v>29</v>
      </c>
      <c r="H8" s="31">
        <v>30</v>
      </c>
    </row>
    <row r="9" spans="1:8" x14ac:dyDescent="0.45">
      <c r="A9" s="29"/>
      <c r="B9" s="5" t="s">
        <v>99</v>
      </c>
      <c r="C9" s="24">
        <v>31</v>
      </c>
      <c r="D9" s="24">
        <v>30</v>
      </c>
      <c r="E9" s="24">
        <v>35</v>
      </c>
      <c r="F9" s="24">
        <v>36</v>
      </c>
      <c r="G9" s="24">
        <v>20</v>
      </c>
      <c r="H9" s="31">
        <v>31</v>
      </c>
    </row>
    <row r="10" spans="1:8" x14ac:dyDescent="0.45">
      <c r="A10" s="29"/>
      <c r="B10" s="5" t="s">
        <v>100</v>
      </c>
      <c r="C10" s="24">
        <v>34</v>
      </c>
      <c r="D10" s="24">
        <v>31</v>
      </c>
      <c r="E10" s="24">
        <v>37</v>
      </c>
      <c r="F10" s="24">
        <v>32</v>
      </c>
      <c r="G10" s="24">
        <v>21</v>
      </c>
      <c r="H10" s="31">
        <v>25</v>
      </c>
    </row>
    <row r="11" spans="1:8" x14ac:dyDescent="0.45">
      <c r="A11" s="29" t="s">
        <v>21</v>
      </c>
      <c r="B11" s="5" t="s">
        <v>101</v>
      </c>
      <c r="C11" s="24">
        <v>18</v>
      </c>
      <c r="D11" s="24">
        <v>13</v>
      </c>
      <c r="E11" s="24">
        <v>17</v>
      </c>
      <c r="F11" s="24">
        <v>16</v>
      </c>
      <c r="G11" s="24">
        <v>20</v>
      </c>
      <c r="H11" s="31">
        <v>15</v>
      </c>
    </row>
    <row r="12" spans="1:8" x14ac:dyDescent="0.45">
      <c r="A12" s="29"/>
      <c r="B12" s="5" t="s">
        <v>102</v>
      </c>
      <c r="C12" s="24">
        <v>20</v>
      </c>
      <c r="D12" s="24">
        <v>16</v>
      </c>
      <c r="E12" s="24">
        <v>15</v>
      </c>
      <c r="F12" s="24">
        <v>18</v>
      </c>
      <c r="G12" s="24">
        <v>17</v>
      </c>
      <c r="H12" s="31">
        <v>11</v>
      </c>
    </row>
    <row r="13" spans="1:8" ht="17.5" thickBot="1" x14ac:dyDescent="0.5">
      <c r="A13" s="32"/>
      <c r="B13" s="33" t="s">
        <v>103</v>
      </c>
      <c r="C13" s="34">
        <v>21</v>
      </c>
      <c r="D13" s="34">
        <v>19</v>
      </c>
      <c r="E13" s="34">
        <v>20</v>
      </c>
      <c r="F13" s="34">
        <v>17</v>
      </c>
      <c r="G13" s="34">
        <v>19</v>
      </c>
      <c r="H13" s="35">
        <v>12</v>
      </c>
    </row>
  </sheetData>
  <mergeCells count="6">
    <mergeCell ref="A1:H1"/>
    <mergeCell ref="A3:B3"/>
    <mergeCell ref="A4:B4"/>
    <mergeCell ref="A5:A7"/>
    <mergeCell ref="A8:A10"/>
    <mergeCell ref="A11:A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workbookViewId="0">
      <selection activeCell="A4" sqref="A4:E13"/>
    </sheetView>
  </sheetViews>
  <sheetFormatPr defaultRowHeight="17" x14ac:dyDescent="0.45"/>
  <cols>
    <col min="1" max="1" width="10.4140625" bestFit="1" customWidth="1"/>
  </cols>
  <sheetData>
    <row r="1" spans="1:5" ht="21" x14ac:dyDescent="0.45">
      <c r="A1" s="13" t="s">
        <v>104</v>
      </c>
      <c r="B1" s="13"/>
      <c r="C1" s="13"/>
      <c r="D1" s="13"/>
      <c r="E1" s="13"/>
    </row>
    <row r="3" spans="1:5" x14ac:dyDescent="0.45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45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45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45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45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45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45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45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45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45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45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4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opLeftCell="A22" workbookViewId="0">
      <selection activeCell="D34" sqref="D34"/>
    </sheetView>
  </sheetViews>
  <sheetFormatPr defaultRowHeight="17" x14ac:dyDescent="0.45"/>
  <cols>
    <col min="4" max="4" width="10.08203125" bestFit="1" customWidth="1"/>
    <col min="8" max="10" width="9.08203125" bestFit="1" customWidth="1"/>
  </cols>
  <sheetData>
    <row r="1" spans="1:10" x14ac:dyDescent="0.45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45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45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45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45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45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45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45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45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45">
      <c r="A10" s="14" t="s">
        <v>42</v>
      </c>
      <c r="B10" s="15"/>
      <c r="C10" s="16"/>
      <c r="D10" s="5" t="str">
        <f>COUNTIF(C3:C9,"서울")&amp;"명"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45">
      <c r="A12" s="3" t="s">
        <v>44</v>
      </c>
      <c r="B12" s="4" t="s">
        <v>45</v>
      </c>
      <c r="D12" s="11" t="s">
        <v>46</v>
      </c>
      <c r="G12" s="5" t="s">
        <v>193</v>
      </c>
      <c r="H12" s="14" t="s">
        <v>47</v>
      </c>
      <c r="I12" s="15"/>
      <c r="J12" s="16"/>
    </row>
    <row r="13" spans="1:10" x14ac:dyDescent="0.45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194</v>
      </c>
      <c r="H13" s="17">
        <f>DMAX(F2:J10,5,G12:G13)-DMIN(F2:J10,5,G12:G13)</f>
        <v>59018</v>
      </c>
      <c r="I13" s="18"/>
      <c r="J13" s="19"/>
    </row>
    <row r="14" spans="1:10" x14ac:dyDescent="0.45">
      <c r="A14" s="5" t="s">
        <v>52</v>
      </c>
      <c r="B14" s="5" t="s">
        <v>53</v>
      </c>
      <c r="C14" s="6">
        <v>3500</v>
      </c>
      <c r="D14" s="6">
        <f>ROUNDUP(C14*VLOOKUP(A14,$A$22:$B$26,2,FALSE),0)</f>
        <v>88</v>
      </c>
    </row>
    <row r="15" spans="1:10" x14ac:dyDescent="0.45">
      <c r="A15" s="5" t="s">
        <v>54</v>
      </c>
      <c r="B15" s="5" t="s">
        <v>55</v>
      </c>
      <c r="C15" s="6">
        <v>18150</v>
      </c>
      <c r="D15" s="6">
        <f t="shared" ref="D15:D18" si="0">ROUNDUP(C15*VLOOKUP(A15,$A$22:$B$26,2,FALSE),0)</f>
        <v>545</v>
      </c>
    </row>
    <row r="16" spans="1:10" x14ac:dyDescent="0.45">
      <c r="A16" s="5" t="s">
        <v>56</v>
      </c>
      <c r="B16" s="5" t="s">
        <v>57</v>
      </c>
      <c r="C16" s="6">
        <v>475</v>
      </c>
      <c r="D16" s="6">
        <f t="shared" si="0"/>
        <v>8</v>
      </c>
    </row>
    <row r="17" spans="1:9" x14ac:dyDescent="0.45">
      <c r="A17" s="5" t="s">
        <v>58</v>
      </c>
      <c r="B17" s="5" t="s">
        <v>59</v>
      </c>
      <c r="C17" s="6">
        <v>6834</v>
      </c>
      <c r="D17" s="6">
        <f t="shared" si="0"/>
        <v>154</v>
      </c>
      <c r="F17" s="3" t="s">
        <v>60</v>
      </c>
      <c r="G17" s="4" t="s">
        <v>61</v>
      </c>
    </row>
    <row r="18" spans="1:9" x14ac:dyDescent="0.45">
      <c r="A18" s="5" t="s">
        <v>62</v>
      </c>
      <c r="B18" s="5" t="s">
        <v>63</v>
      </c>
      <c r="C18" s="6">
        <v>1622</v>
      </c>
      <c r="D18" s="6">
        <f t="shared" si="0"/>
        <v>21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45">
      <c r="F19" s="5">
        <v>324001</v>
      </c>
      <c r="G19" s="5" t="s">
        <v>67</v>
      </c>
      <c r="H19" s="5">
        <v>215</v>
      </c>
      <c r="I19" s="5" t="str">
        <f>IF(_xlfn.RANK.EQ(H19,$H$19:$H$26,0)=1,"1등",(IF(_xlfn.RANK.EQ(H19,$H$19:$H$26,0)=2,"2등",IF(_xlfn.RANK.EQ(H19,$H$19:$H$26,0)=3,"3등",""))))</f>
        <v/>
      </c>
    </row>
    <row r="20" spans="1:9" x14ac:dyDescent="0.45">
      <c r="A20" s="20" t="s">
        <v>68</v>
      </c>
      <c r="B20" s="20"/>
      <c r="F20" s="5">
        <v>324002</v>
      </c>
      <c r="G20" s="5" t="s">
        <v>69</v>
      </c>
      <c r="H20" s="5">
        <v>220</v>
      </c>
      <c r="I20" s="5" t="str">
        <f t="shared" ref="I20:I26" si="1">IF(_xlfn.RANK.EQ(H20,$H$19:$H$26,0)=1,"1등",(IF(_xlfn.RANK.EQ(H20,$H$19:$H$26,0)=2,"2등",IF(_xlfn.RANK.EQ(H20,$H$19:$H$26,0)=3,"3등",""))))</f>
        <v>3등</v>
      </c>
    </row>
    <row r="21" spans="1:9" x14ac:dyDescent="0.45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 t="str">
        <f t="shared" si="1"/>
        <v/>
      </c>
    </row>
    <row r="22" spans="1:9" x14ac:dyDescent="0.45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 t="str">
        <f t="shared" si="1"/>
        <v>1등</v>
      </c>
    </row>
    <row r="23" spans="1:9" x14ac:dyDescent="0.45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 t="str">
        <f t="shared" si="1"/>
        <v/>
      </c>
    </row>
    <row r="24" spans="1:9" x14ac:dyDescent="0.45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 t="str">
        <f t="shared" si="1"/>
        <v/>
      </c>
    </row>
    <row r="25" spans="1:9" x14ac:dyDescent="0.45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 t="str">
        <f t="shared" si="1"/>
        <v>2등</v>
      </c>
    </row>
    <row r="26" spans="1:9" x14ac:dyDescent="0.45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 t="str">
        <f t="shared" si="1"/>
        <v/>
      </c>
    </row>
    <row r="28" spans="1:9" x14ac:dyDescent="0.45">
      <c r="A28" s="3" t="s">
        <v>77</v>
      </c>
      <c r="B28" s="4" t="s">
        <v>78</v>
      </c>
    </row>
    <row r="29" spans="1:9" x14ac:dyDescent="0.45">
      <c r="A29" s="5" t="s">
        <v>79</v>
      </c>
      <c r="B29" s="5" t="s">
        <v>80</v>
      </c>
    </row>
    <row r="30" spans="1:9" x14ac:dyDescent="0.45">
      <c r="A30" s="5" t="s">
        <v>81</v>
      </c>
      <c r="B30" s="10">
        <v>1213.9100000000001</v>
      </c>
    </row>
    <row r="31" spans="1:9" x14ac:dyDescent="0.45">
      <c r="A31" s="5" t="s">
        <v>82</v>
      </c>
      <c r="B31" s="10">
        <v>915.52</v>
      </c>
    </row>
    <row r="32" spans="1:9" x14ac:dyDescent="0.45">
      <c r="A32" s="5" t="s">
        <v>83</v>
      </c>
      <c r="B32" s="10">
        <v>1591.79</v>
      </c>
    </row>
    <row r="33" spans="1:4" x14ac:dyDescent="0.45">
      <c r="A33" s="5" t="s">
        <v>84</v>
      </c>
      <c r="B33" s="10">
        <v>990.44</v>
      </c>
      <c r="D33" s="7" t="s">
        <v>80</v>
      </c>
    </row>
    <row r="34" spans="1:4" x14ac:dyDescent="0.45">
      <c r="A34" s="5" t="s">
        <v>85</v>
      </c>
      <c r="B34" s="10">
        <v>190.58</v>
      </c>
      <c r="C34" s="7" t="s">
        <v>82</v>
      </c>
      <c r="D34" s="5">
        <f>TRUNC(INDEX(A29:B34,MATCH(C34,A29:A34),2))</f>
        <v>915</v>
      </c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5" workbookViewId="0">
      <selection activeCell="F24" sqref="F24"/>
    </sheetView>
  </sheetViews>
  <sheetFormatPr defaultRowHeight="17" outlineLevelRow="3" x14ac:dyDescent="0.45"/>
  <cols>
    <col min="3" max="3" width="10.4140625" bestFit="1" customWidth="1"/>
    <col min="4" max="5" width="9.08203125" bestFit="1" customWidth="1"/>
    <col min="6" max="6" width="10.58203125" bestFit="1" customWidth="1"/>
  </cols>
  <sheetData>
    <row r="1" spans="1:6" ht="21" x14ac:dyDescent="0.45">
      <c r="A1" s="13" t="s">
        <v>120</v>
      </c>
      <c r="B1" s="13"/>
      <c r="C1" s="13"/>
      <c r="D1" s="13"/>
      <c r="E1" s="13"/>
      <c r="F1" s="13"/>
    </row>
    <row r="3" spans="1:6" x14ac:dyDescent="0.45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45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45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45">
      <c r="A6" s="5"/>
      <c r="B6" s="36" t="s">
        <v>201</v>
      </c>
      <c r="C6" s="5"/>
      <c r="D6" s="6"/>
      <c r="E6" s="6"/>
      <c r="F6" s="6">
        <f>SUBTOTAL(4,F4:F5)</f>
        <v>925000</v>
      </c>
    </row>
    <row r="7" spans="1:6" outlineLevel="1" x14ac:dyDescent="0.45">
      <c r="A7" s="5"/>
      <c r="B7" s="36" t="s">
        <v>195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45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45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45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45">
      <c r="A11" s="5"/>
      <c r="B11" s="37" t="s">
        <v>202</v>
      </c>
      <c r="C11" s="5"/>
      <c r="D11" s="6"/>
      <c r="E11" s="6"/>
      <c r="F11" s="6">
        <f>SUBTOTAL(4,F8:F10)</f>
        <v>675000</v>
      </c>
    </row>
    <row r="12" spans="1:6" outlineLevel="1" x14ac:dyDescent="0.45">
      <c r="A12" s="5"/>
      <c r="B12" s="37" t="s">
        <v>196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45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45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45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45">
      <c r="A16" s="5"/>
      <c r="B16" s="37" t="s">
        <v>203</v>
      </c>
      <c r="C16" s="5"/>
      <c r="D16" s="6"/>
      <c r="E16" s="6"/>
      <c r="F16" s="6">
        <f>SUBTOTAL(4,F13:F15)</f>
        <v>1320000</v>
      </c>
    </row>
    <row r="17" spans="1:6" outlineLevel="1" x14ac:dyDescent="0.45">
      <c r="A17" s="5"/>
      <c r="B17" s="37" t="s">
        <v>197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45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45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45">
      <c r="A20" s="5"/>
      <c r="B20" s="37" t="s">
        <v>204</v>
      </c>
      <c r="C20" s="5"/>
      <c r="D20" s="6"/>
      <c r="E20" s="6"/>
      <c r="F20" s="6">
        <f>SUBTOTAL(4,F18:F19)</f>
        <v>942000</v>
      </c>
    </row>
    <row r="21" spans="1:6" outlineLevel="1" x14ac:dyDescent="0.45">
      <c r="A21" s="5"/>
      <c r="B21" s="37" t="s">
        <v>198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45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45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45">
      <c r="A24" s="38"/>
      <c r="B24" s="40" t="s">
        <v>205</v>
      </c>
      <c r="C24" s="38"/>
      <c r="D24" s="39"/>
      <c r="E24" s="39"/>
      <c r="F24" s="39">
        <f>SUBTOTAL(4,F22:F23)</f>
        <v>463250</v>
      </c>
    </row>
    <row r="25" spans="1:6" outlineLevel="1" x14ac:dyDescent="0.45">
      <c r="A25" s="38"/>
      <c r="B25" s="40" t="s">
        <v>199</v>
      </c>
      <c r="C25" s="38"/>
      <c r="D25" s="39">
        <f>SUBTOTAL(1,D22:D23)</f>
        <v>80</v>
      </c>
      <c r="E25" s="39">
        <f>SUBTOTAL(1,E22:E23)</f>
        <v>5525</v>
      </c>
      <c r="F25" s="39"/>
    </row>
    <row r="26" spans="1:6" x14ac:dyDescent="0.45">
      <c r="A26" s="38"/>
      <c r="B26" s="40" t="s">
        <v>206</v>
      </c>
      <c r="C26" s="38"/>
      <c r="D26" s="39"/>
      <c r="E26" s="39"/>
      <c r="F26" s="39">
        <f>SUBTOTAL(4,F4:F23)</f>
        <v>1320000</v>
      </c>
    </row>
    <row r="27" spans="1:6" x14ac:dyDescent="0.45">
      <c r="A27" s="38"/>
      <c r="B27" s="40" t="s">
        <v>200</v>
      </c>
      <c r="C27" s="38"/>
      <c r="D27" s="39">
        <f>SUBTOTAL(1,D4:D23)</f>
        <v>110</v>
      </c>
      <c r="E27" s="39">
        <f>SUBTOTAL(1,E4:E23)</f>
        <v>7129.166666666667</v>
      </c>
      <c r="F27" s="39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tabSelected="1" topLeftCell="A39" workbookViewId="0">
      <selection activeCell="I42" sqref="I42"/>
    </sheetView>
  </sheetViews>
  <sheetFormatPr defaultRowHeight="17" x14ac:dyDescent="0.45"/>
  <cols>
    <col min="1" max="1" width="15" bestFit="1" customWidth="1"/>
    <col min="2" max="2" width="11.4140625" bestFit="1" customWidth="1"/>
    <col min="3" max="6" width="10.58203125" bestFit="1" customWidth="1"/>
    <col min="7" max="7" width="12.6640625" bestFit="1" customWidth="1"/>
    <col min="8" max="8" width="11.5" bestFit="1" customWidth="1"/>
    <col min="9" max="9" width="12.6640625" bestFit="1" customWidth="1"/>
    <col min="10" max="10" width="11.5" bestFit="1" customWidth="1"/>
    <col min="11" max="11" width="12.6640625" bestFit="1" customWidth="1"/>
    <col min="12" max="13" width="15.1640625" bestFit="1" customWidth="1"/>
  </cols>
  <sheetData>
    <row r="1" spans="1:6" ht="21" x14ac:dyDescent="0.45">
      <c r="A1" s="13" t="s">
        <v>142</v>
      </c>
      <c r="B1" s="13"/>
      <c r="C1" s="13"/>
      <c r="D1" s="13"/>
      <c r="E1" s="13"/>
      <c r="F1" s="13"/>
    </row>
    <row r="3" spans="1:6" x14ac:dyDescent="0.45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45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45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45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45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45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45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45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45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45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45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45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45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45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45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45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45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45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45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45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45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45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45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45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45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45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45">
      <c r="B32" s="41" t="s">
        <v>208</v>
      </c>
    </row>
    <row r="33" spans="1:6" x14ac:dyDescent="0.45">
      <c r="A33" s="41" t="s">
        <v>207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45">
      <c r="A34" s="42">
        <v>2017</v>
      </c>
      <c r="B34" s="43"/>
      <c r="C34" s="43"/>
      <c r="D34" s="43"/>
      <c r="E34" s="43"/>
      <c r="F34" s="43"/>
    </row>
    <row r="35" spans="1:6" x14ac:dyDescent="0.45">
      <c r="A35" s="44" t="s">
        <v>210</v>
      </c>
      <c r="B35" s="43">
        <v>5168600</v>
      </c>
      <c r="C35" s="43">
        <v>2889000</v>
      </c>
      <c r="D35" s="43">
        <v>3490900</v>
      </c>
      <c r="E35" s="43">
        <v>6335700</v>
      </c>
      <c r="F35" s="43">
        <v>5002100</v>
      </c>
    </row>
    <row r="36" spans="1:6" x14ac:dyDescent="0.45">
      <c r="A36" s="44" t="s">
        <v>209</v>
      </c>
      <c r="B36" s="43">
        <v>3254000</v>
      </c>
      <c r="C36" s="43">
        <v>2965100</v>
      </c>
      <c r="D36" s="43">
        <v>3133700</v>
      </c>
      <c r="E36" s="43">
        <v>3820000</v>
      </c>
      <c r="F36" s="43">
        <v>3504500</v>
      </c>
    </row>
    <row r="37" spans="1:6" x14ac:dyDescent="0.45">
      <c r="A37" s="42">
        <v>2018</v>
      </c>
      <c r="B37" s="43"/>
      <c r="C37" s="43"/>
      <c r="D37" s="43"/>
      <c r="E37" s="43"/>
      <c r="F37" s="43"/>
    </row>
    <row r="38" spans="1:6" x14ac:dyDescent="0.45">
      <c r="A38" s="44" t="s">
        <v>210</v>
      </c>
      <c r="B38" s="43">
        <v>4398200</v>
      </c>
      <c r="C38" s="43">
        <v>3800700</v>
      </c>
      <c r="D38" s="43">
        <v>3259800</v>
      </c>
      <c r="E38" s="43">
        <v>6384000</v>
      </c>
      <c r="F38" s="43">
        <v>5670500</v>
      </c>
    </row>
    <row r="39" spans="1:6" x14ac:dyDescent="0.45">
      <c r="A39" s="44" t="s">
        <v>209</v>
      </c>
      <c r="B39" s="43">
        <v>3019500</v>
      </c>
      <c r="C39" s="43">
        <v>2762000</v>
      </c>
      <c r="D39" s="43">
        <v>2788900</v>
      </c>
      <c r="E39" s="43">
        <v>4168200</v>
      </c>
      <c r="F39" s="43">
        <v>3761000</v>
      </c>
    </row>
    <row r="40" spans="1:6" x14ac:dyDescent="0.45">
      <c r="A40" s="42">
        <v>2019</v>
      </c>
      <c r="B40" s="43"/>
      <c r="C40" s="43"/>
      <c r="D40" s="43"/>
      <c r="E40" s="43"/>
      <c r="F40" s="43"/>
    </row>
    <row r="41" spans="1:6" x14ac:dyDescent="0.45">
      <c r="A41" s="44" t="s">
        <v>210</v>
      </c>
      <c r="B41" s="43">
        <v>4186200</v>
      </c>
      <c r="C41" s="43">
        <v>3288900</v>
      </c>
      <c r="D41" s="43">
        <v>3823100</v>
      </c>
      <c r="E41" s="43">
        <v>6580300</v>
      </c>
      <c r="F41" s="43">
        <v>4661000</v>
      </c>
    </row>
    <row r="42" spans="1:6" x14ac:dyDescent="0.45">
      <c r="A42" s="44" t="s">
        <v>209</v>
      </c>
      <c r="B42" s="43">
        <v>3376000</v>
      </c>
      <c r="C42" s="43">
        <v>2469200</v>
      </c>
      <c r="D42" s="43">
        <v>2672000</v>
      </c>
      <c r="E42" s="43">
        <v>4592300</v>
      </c>
      <c r="F42" s="43">
        <v>4030000</v>
      </c>
    </row>
    <row r="43" spans="1:6" x14ac:dyDescent="0.45">
      <c r="A43" s="42">
        <v>2020</v>
      </c>
      <c r="B43" s="43"/>
      <c r="C43" s="43"/>
      <c r="D43" s="43"/>
      <c r="E43" s="43"/>
      <c r="F43" s="43"/>
    </row>
    <row r="44" spans="1:6" x14ac:dyDescent="0.45">
      <c r="A44" s="44" t="s">
        <v>210</v>
      </c>
      <c r="B44" s="43">
        <v>4035000</v>
      </c>
      <c r="C44" s="43">
        <v>3469200</v>
      </c>
      <c r="D44" s="43">
        <v>3011200</v>
      </c>
      <c r="E44" s="43">
        <v>5806400</v>
      </c>
      <c r="F44" s="43">
        <v>6032900</v>
      </c>
    </row>
    <row r="45" spans="1:6" x14ac:dyDescent="0.45">
      <c r="A45" s="44" t="s">
        <v>209</v>
      </c>
      <c r="B45" s="43">
        <v>3546900</v>
      </c>
      <c r="C45" s="43">
        <v>2811000</v>
      </c>
      <c r="D45" s="43">
        <v>2468200</v>
      </c>
      <c r="E45" s="43">
        <v>4403500</v>
      </c>
      <c r="F45" s="43">
        <v>4263500</v>
      </c>
    </row>
    <row r="46" spans="1:6" x14ac:dyDescent="0.45">
      <c r="A46" s="42">
        <v>2021</v>
      </c>
      <c r="B46" s="43"/>
      <c r="C46" s="43"/>
      <c r="D46" s="43"/>
      <c r="E46" s="43"/>
      <c r="F46" s="43"/>
    </row>
    <row r="47" spans="1:6" x14ac:dyDescent="0.45">
      <c r="A47" s="44" t="s">
        <v>210</v>
      </c>
      <c r="B47" s="43">
        <v>3744200</v>
      </c>
      <c r="C47" s="43">
        <v>3231500</v>
      </c>
      <c r="D47" s="43">
        <v>3402500</v>
      </c>
      <c r="E47" s="43">
        <v>6193400</v>
      </c>
      <c r="F47" s="43">
        <v>5359900</v>
      </c>
    </row>
    <row r="48" spans="1:6" x14ac:dyDescent="0.45">
      <c r="A48" s="44" t="s">
        <v>209</v>
      </c>
      <c r="B48" s="43">
        <v>4168200</v>
      </c>
      <c r="C48" s="43">
        <v>3248500</v>
      </c>
      <c r="D48" s="43">
        <v>2861400</v>
      </c>
      <c r="E48" s="43">
        <v>4200000</v>
      </c>
      <c r="F48" s="43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H6" sqref="H6"/>
    </sheetView>
  </sheetViews>
  <sheetFormatPr defaultRowHeight="17" x14ac:dyDescent="0.45"/>
  <cols>
    <col min="3" max="3" width="9.83203125" bestFit="1" customWidth="1"/>
    <col min="4" max="4" width="9.08203125" bestFit="1" customWidth="1"/>
    <col min="5" max="5" width="9.83203125" bestFit="1" customWidth="1"/>
  </cols>
  <sheetData>
    <row r="1" spans="1:5" ht="21" x14ac:dyDescent="0.45">
      <c r="A1" s="13" t="s">
        <v>154</v>
      </c>
      <c r="B1" s="13"/>
      <c r="C1" s="13"/>
      <c r="D1" s="13"/>
      <c r="E1" s="13"/>
    </row>
    <row r="3" spans="1:5" x14ac:dyDescent="0.45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45">
      <c r="A4" s="5" t="s">
        <v>160</v>
      </c>
      <c r="B4" s="5">
        <v>251</v>
      </c>
      <c r="C4" s="45">
        <v>35980</v>
      </c>
      <c r="D4" s="45">
        <v>3598</v>
      </c>
      <c r="E4" s="45">
        <f>C4+D4</f>
        <v>39578</v>
      </c>
    </row>
    <row r="5" spans="1:5" x14ac:dyDescent="0.45">
      <c r="A5" s="5" t="s">
        <v>161</v>
      </c>
      <c r="B5" s="5">
        <v>487</v>
      </c>
      <c r="C5" s="45">
        <v>103980</v>
      </c>
      <c r="D5" s="45">
        <v>10398</v>
      </c>
      <c r="E5" s="45">
        <f t="shared" ref="E5:E11" si="0">C5+D5</f>
        <v>114378</v>
      </c>
    </row>
    <row r="6" spans="1:5" x14ac:dyDescent="0.45">
      <c r="A6" s="5" t="s">
        <v>162</v>
      </c>
      <c r="B6" s="5">
        <v>335</v>
      </c>
      <c r="C6" s="45">
        <v>54610</v>
      </c>
      <c r="D6" s="45">
        <v>5461</v>
      </c>
      <c r="E6" s="45">
        <f t="shared" si="0"/>
        <v>60071</v>
      </c>
    </row>
    <row r="7" spans="1:5" x14ac:dyDescent="0.45">
      <c r="A7" s="5" t="s">
        <v>163</v>
      </c>
      <c r="B7" s="5">
        <v>192</v>
      </c>
      <c r="C7" s="45">
        <v>18410</v>
      </c>
      <c r="D7" s="45">
        <v>1841</v>
      </c>
      <c r="E7" s="45">
        <f t="shared" si="0"/>
        <v>20251</v>
      </c>
    </row>
    <row r="8" spans="1:5" x14ac:dyDescent="0.45">
      <c r="A8" s="5" t="s">
        <v>164</v>
      </c>
      <c r="B8" s="5">
        <v>576</v>
      </c>
      <c r="C8" s="45">
        <v>133110</v>
      </c>
      <c r="D8" s="45">
        <v>13311</v>
      </c>
      <c r="E8" s="45">
        <f t="shared" si="0"/>
        <v>146421</v>
      </c>
    </row>
    <row r="9" spans="1:5" x14ac:dyDescent="0.45">
      <c r="A9" s="5" t="s">
        <v>165</v>
      </c>
      <c r="B9" s="5">
        <v>209</v>
      </c>
      <c r="C9" s="45">
        <v>26660</v>
      </c>
      <c r="D9" s="45">
        <v>2666</v>
      </c>
      <c r="E9" s="45">
        <f t="shared" si="0"/>
        <v>29326</v>
      </c>
    </row>
    <row r="10" spans="1:5" x14ac:dyDescent="0.45">
      <c r="A10" s="5" t="s">
        <v>166</v>
      </c>
      <c r="B10" s="5">
        <v>388</v>
      </c>
      <c r="C10" s="45">
        <v>66370</v>
      </c>
      <c r="D10" s="45">
        <v>6637</v>
      </c>
      <c r="E10" s="45">
        <f t="shared" si="0"/>
        <v>73007</v>
      </c>
    </row>
    <row r="11" spans="1:5" x14ac:dyDescent="0.45">
      <c r="A11" s="5" t="s">
        <v>167</v>
      </c>
      <c r="B11" s="5">
        <v>415</v>
      </c>
      <c r="C11" s="45">
        <v>80420</v>
      </c>
      <c r="D11" s="45">
        <v>8042</v>
      </c>
      <c r="E11" s="45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topLeftCell="A9" workbookViewId="0">
      <selection activeCell="I19" sqref="I19"/>
    </sheetView>
  </sheetViews>
  <sheetFormatPr defaultRowHeight="17" x14ac:dyDescent="0.45"/>
  <cols>
    <col min="2" max="5" width="10.58203125" customWidth="1"/>
  </cols>
  <sheetData>
    <row r="1" spans="1:5" ht="21" x14ac:dyDescent="0.45">
      <c r="A1" s="13" t="s">
        <v>168</v>
      </c>
      <c r="B1" s="13"/>
      <c r="C1" s="13"/>
      <c r="D1" s="13"/>
      <c r="E1" s="13"/>
    </row>
    <row r="3" spans="1:5" x14ac:dyDescent="0.45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45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45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45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45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45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45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SH L</cp:lastModifiedBy>
  <dcterms:created xsi:type="dcterms:W3CDTF">2023-04-27T08:01:32Z</dcterms:created>
  <dcterms:modified xsi:type="dcterms:W3CDTF">2025-04-03T08:25:30Z</dcterms:modified>
</cp:coreProperties>
</file>