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3 기본모의고사\"/>
    </mc:Choice>
  </mc:AlternateContent>
  <xr:revisionPtr revIDLastSave="0" documentId="13_ncr:1_{E64902ED-91E3-49E6-A7D8-3A11034DF745}" xr6:coauthVersionLast="47" xr6:coauthVersionMax="47" xr10:uidLastSave="{00000000-0000-0000-0000-000000000000}"/>
  <bookViews>
    <workbookView xWindow="-98" yWindow="-98" windowWidth="21795" windowHeight="11625" tabRatio="741" firstSheet="1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nm.Criteria" localSheetId="3">'기본작업-4'!$H$17:$I$18</definedName>
    <definedName name="_xlnm.Extract" localSheetId="3">'기본작업-4'!$B$21:$G$21</definedName>
    <definedName name="평가">'기본작업-2'!$I$6:$I$13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7" l="1"/>
  <c r="I6" i="7"/>
  <c r="I7" i="7"/>
  <c r="I8" i="7"/>
  <c r="I9" i="7"/>
  <c r="I10" i="7"/>
  <c r="I11" i="7"/>
  <c r="I12" i="7"/>
  <c r="I4" i="7"/>
  <c r="E4" i="10"/>
  <c r="C28" i="4"/>
  <c r="C29" i="4"/>
  <c r="C30" i="4"/>
  <c r="C31" i="4"/>
  <c r="C32" i="4"/>
  <c r="C33" i="4"/>
  <c r="C34" i="4"/>
  <c r="C35" i="4"/>
  <c r="I19" i="4"/>
  <c r="I18" i="4"/>
  <c r="I20" i="4"/>
  <c r="I21" i="4"/>
  <c r="I22" i="4"/>
  <c r="I23" i="4"/>
  <c r="I24" i="4"/>
  <c r="I17" i="4"/>
  <c r="I12" i="4"/>
  <c r="D12" i="4"/>
  <c r="K12" i="4"/>
  <c r="J12" i="4"/>
  <c r="D18" i="4"/>
  <c r="D19" i="4"/>
  <c r="D20" i="4"/>
  <c r="D21" i="4"/>
  <c r="D22" i="4"/>
  <c r="D23" i="4"/>
  <c r="D24" i="4"/>
  <c r="D17" i="4"/>
  <c r="B6" i="10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F23" i="5" l="1"/>
  <c r="H12" i="1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ASUS</author>
  </authors>
  <commentList>
    <comment ref="H10" authorId="0" shapeId="0" xr:uid="{743C570B-9B85-4F3F-BE77-58743C9DD4E6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<sst xmlns="http://schemas.openxmlformats.org/spreadsheetml/2006/main" count="432" uniqueCount="329">
  <si>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</si>
  <si>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</si>
  <si>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</si>
  <si>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</si>
  <si>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</si>
  <si>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</si>
  <si>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</si>
  <si>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</si>
  <si>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</si>
  <si>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</si>
  <si>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</si>
  <si>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</si>
  <si>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</si>
  <si>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</si>
  <si>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</si>
  <si>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</si>
  <si>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</si>
  <si>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</si>
  <si>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</si>
  <si>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</si>
  <si>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</si>
  <si>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</si>
  <si>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</si>
  <si>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</si>
  <si>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</si>
  <si>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</si>
  <si>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</si>
  <si>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</si>
  <si>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</si>
  <si>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</si>
  <si>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</si>
  <si>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</si>
  <si>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</si>
  <si>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</si>
  <si>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</si>
  <si>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</si>
  <si>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</si>
  <si>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</si>
  <si>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</si>
  <si>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</si>
  <si>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</si>
  <si>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</si>
  <si>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</si>
  <si>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</si>
  <si>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</si>
  <si>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</si>
  <si>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</si>
  <si>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</si>
  <si>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</si>
  <si>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</si>
  <si>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</si>
  <si>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</si>
  <si>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</si>
  <si>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</si>
  <si>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</si>
  <si>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</si>
  <si>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</si>
  <si>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</si>
  <si>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</si>
  <si>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</si>
  <si>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</si>
  <si>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</si>
  <si>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</si>
  <si>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</si>
  <si>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</si>
  <si>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</si>
  <si>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</si>
  <si>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</si>
  <si>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</si>
  <si>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</si>
  <si>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</si>
  <si>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</si>
  <si>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</si>
  <si>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</si>
  <si>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</si>
  <si>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</si>
  <si>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</si>
  <si>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</si>
  <si>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</si>
  <si>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</si>
  <si>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</si>
  <si>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</si>
  <si>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</si>
  <si>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</si>
  <si>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</si>
  <si>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</si>
  <si>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</si>
  <si>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</si>
  <si>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</si>
  <si>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</si>
  <si>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</si>
  <si>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</si>
  <si>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</si>
  <si>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</si>
  <si>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</si>
  <si>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</si>
  <si>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</si>
  <si>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</si>
  <si>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</si>
  <si>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</si>
  <si>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</si>
  <si>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</si>
  <si>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</si>
  <si>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</si>
  <si>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</si>
  <si>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</si>
  <si>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</si>
  <si>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</si>
  <si>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</si>
  <si>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</si>
  <si>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</si>
  <si>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</si>
  <si>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</si>
  <si>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</si>
  <si>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</si>
  <si>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</si>
  <si>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</si>
  <si>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</si>
  <si>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</si>
  <si>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</si>
  <si>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</si>
  <si>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</si>
  <si>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</si>
  <si>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</si>
  <si>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</si>
  <si>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</si>
  <si>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</si>
  <si>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</si>
  <si>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</si>
  <si>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</si>
  <si>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</si>
  <si>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</si>
  <si>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</si>
  <si>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</si>
  <si>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</si>
  <si>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</si>
  <si>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</si>
  <si>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</si>
  <si>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</si>
  <si>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</si>
  <si>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</si>
  <si>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</si>
  <si>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</si>
  <si>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</si>
  <si>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</si>
  <si>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</si>
  <si>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</si>
  <si>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</si>
  <si>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</si>
  <si>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</si>
  <si>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</si>
  <si>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</si>
  <si>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</si>
  <si>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</si>
  <si>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</si>
  <si>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</si>
  <si>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</si>
  <si>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</si>
  <si>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</si>
  <si>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</si>
  <si>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</si>
  <si>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</si>
  <si>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</si>
  <si>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</si>
  <si>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</si>
  <si>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</si>
  <si>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</si>
  <si>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</si>
  <si>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</si>
  <si>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</si>
  <si>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</si>
  <si>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</si>
  <si>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</si>
  <si>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</si>
  <si>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</si>
  <si>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</si>
  <si>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</si>
  <si>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</si>
  <si>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</si>
  <si>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</si>
  <si>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</si>
  <si>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</si>
  <si>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</si>
  <si>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</si>
  <si>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</si>
  <si>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</si>
  <si>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</si>
  <si>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</si>
  <si>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</si>
  <si>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</si>
  <si>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</si>
  <si>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</si>
  <si>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</si>
  <si>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</si>
  <si>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</si>
  <si>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</si>
  <si>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</si>
  <si>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</si>
  <si>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</si>
  <si>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</si>
  <si>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</si>
  <si>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</si>
  <si>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</si>
  <si>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</si>
  <si>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</si>
  <si>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</si>
  <si>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</si>
  <si>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</si>
  <si>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</si>
  <si>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</si>
  <si>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</si>
  <si>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</si>
  <si>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</si>
  <si>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</si>
  <si>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</si>
  <si>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</si>
  <si>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</si>
  <si>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</si>
  <si>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</si>
  <si>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</si>
  <si>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</si>
  <si>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</si>
  <si>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</si>
  <si>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</si>
  <si>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</si>
  <si>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</si>
  <si>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</si>
  <si>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</si>
  <si>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</si>
  <si>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</si>
  <si>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</si>
  <si>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</si>
  <si>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</si>
  <si>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</si>
  <si>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</si>
  <si>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</si>
  <si>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</si>
  <si>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</si>
  <si>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</si>
  <si>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</si>
  <si>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</si>
  <si>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</si>
  <si>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</si>
  <si>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</si>
  <si>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</si>
  <si>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</si>
  <si>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</si>
  <si>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</si>
  <si>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</si>
  <si>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</si>
  <si>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</si>
  <si>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</si>
  <si>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</si>
  <si>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</si>
  <si>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</si>
  <si>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</si>
  <si>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</si>
  <si>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</si>
  <si>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</si>
  <si>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</si>
  <si>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</si>
  <si>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</si>
  <si>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</si>
  <si>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</si>
  <si>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</si>
  <si>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</si>
  <si>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</si>
  <si>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</si>
  <si>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</si>
  <si>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</si>
  <si>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</si>
  <si>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</si>
  <si>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</si>
  <si>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</si>
  <si>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</si>
  <si>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</si>
  <si>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</si>
  <si>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</si>
  <si>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</si>
  <si>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</si>
  <si>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</si>
  <si>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</si>
  <si>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</si>
  <si>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</si>
  <si>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</si>
  <si>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</si>
  <si>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</si>
  <si>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</si>
  <si>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</si>
  <si>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</si>
  <si>
    <t>사원번호</t>
    <phoneticPr fontId="1" type="noConversion"/>
  </si>
  <si>
    <t>소속부서</t>
    <phoneticPr fontId="1" type="noConversion"/>
  </si>
  <si>
    <t>직위</t>
    <phoneticPr fontId="1" type="noConversion"/>
  </si>
  <si>
    <t>연락처</t>
    <phoneticPr fontId="1" type="noConversion"/>
  </si>
  <si>
    <t>입사년도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</si>
  <si>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</si>
  <si>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</si>
  <si>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</si>
  <si>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</si>
  <si>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</si>
  <si>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</si>
  <si>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</si>
  <si>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</si>
  <si>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</si>
  <si>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</si>
  <si>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</si>
  <si>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</si>
  <si>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</si>
  <si>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</si>
  <si>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</si>
  <si>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</si>
  <si>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</si>
  <si>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</si>
  <si>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</si>
  <si>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</si>
  <si>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</si>
  <si>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</si>
  <si>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</si>
  <si>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</si>
  <si>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評價</t>
    <phoneticPr fontId="1" type="noConversion"/>
  </si>
  <si>
    <t>사원명</t>
    <phoneticPr fontId="1" type="noConversion"/>
  </si>
  <si>
    <t>관리부서</t>
    <phoneticPr fontId="1" type="noConversion"/>
  </si>
  <si>
    <t>기본급</t>
    <phoneticPr fontId="1" type="noConversion"/>
  </si>
  <si>
    <t>수당</t>
    <phoneticPr fontId="1" type="noConversion"/>
  </si>
  <si>
    <t>지급액</t>
    <phoneticPr fontId="1" type="noConversion"/>
  </si>
  <si>
    <t>&gt;=7</t>
    <phoneticPr fontId="1" type="noConversion"/>
  </si>
  <si>
    <t>근무년수</t>
    <phoneticPr fontId="1" type="noConversion"/>
  </si>
  <si>
    <t>상여비율</t>
    <phoneticPr fontId="1" type="noConversion"/>
  </si>
  <si>
    <t>&lt;7%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</si>
</sst>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#0,,&quot;백만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7" fillId="3" borderId="7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2862263" y="2833688"/>
          <a:ext cx="1481137" cy="42862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0.88455</cdr:x>
      <cdr:y>0.26528</cdr:y>
    </cdr:from>
    <cdr:to>
      <cdr:x>0.98524</cdr:x>
      <cdr:y>0.35694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5B447E97-380D-49E2-8998-187EBC4F3001}"/>
            </a:ext>
          </a:extLst>
        </cdr:cNvPr>
        <cdr:cNvSpPr txBox="1"/>
      </cdr:nvSpPr>
      <cdr:spPr>
        <a:xfrm xmlns:a="http://schemas.openxmlformats.org/drawingml/2006/main">
          <a:off x="4852988" y="909637"/>
          <a:ext cx="552450" cy="314325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tx1"/>
          </a:solidFill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ko-KR" altLang="en-US" sz="1400" b="1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31.448930902778" createdVersion="7" refreshedVersion="7" minRefreshableVersion="3" recordCount="9" xr:uid="{9334959D-44C7-4350-A1EF-963AFADCD464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58CBAAC-61DA-4905-B8E5-FCBA82CDC542}" name="피벗 테이블1" cacheId="0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 chartFormat="1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4" sqref="A4"/>
    </sheetView>
  </sheetViews>
  <sheetFormatPr defaultRowHeight="16.899999999999999" x14ac:dyDescent="0.6"/>
  <cols>
    <col min="1" max="1" width="9.3125" bestFit="1" customWidth="1"/>
    <col min="2" max="2" width="10.4375" bestFit="1" customWidth="1"/>
    <col min="5" max="5" width="13.9375" bestFit="1" customWidth="1"/>
  </cols>
  <sheetData>
    <row r="1" spans="1:6" x14ac:dyDescent="0.6">
      <c r="A1" t="s">
        <v>4</v>
      </c>
    </row>
    <row r="3" spans="1:6" x14ac:dyDescent="0.6">
      <c r="A3" s="1" t="s">
        <v>290</v>
      </c>
      <c r="B3" s="1" t="s">
        <v>291</v>
      </c>
      <c r="C3" s="1" t="s">
        <v>292</v>
      </c>
      <c r="D3" s="1" t="s">
        <v>265</v>
      </c>
      <c r="E3" s="1" t="s">
        <v>293</v>
      </c>
      <c r="F3" s="1" t="s">
        <v>294</v>
      </c>
    </row>
    <row r="4" spans="1:6" x14ac:dyDescent="0.6">
      <c r="A4" s="1" t="s">
        <v>295</v>
      </c>
      <c r="B4" s="1" t="s">
        <v>301</v>
      </c>
      <c r="C4" s="1" t="s">
        <v>304</v>
      </c>
      <c r="D4" s="1" t="s">
        <v>307</v>
      </c>
      <c r="E4" s="1" t="s">
        <v>313</v>
      </c>
      <c r="F4" s="1">
        <v>2014</v>
      </c>
    </row>
    <row r="5" spans="1:6" x14ac:dyDescent="0.6">
      <c r="A5" s="1" t="s">
        <v>296</v>
      </c>
      <c r="B5" s="1" t="s">
        <v>302</v>
      </c>
      <c r="C5" s="1" t="s">
        <v>305</v>
      </c>
      <c r="D5" s="1" t="s">
        <v>308</v>
      </c>
      <c r="E5" s="1" t="s">
        <v>314</v>
      </c>
      <c r="F5" s="1">
        <v>2019</v>
      </c>
    </row>
    <row r="6" spans="1:6" x14ac:dyDescent="0.6">
      <c r="A6" s="1" t="s">
        <v>297</v>
      </c>
      <c r="B6" s="1" t="s">
        <v>303</v>
      </c>
      <c r="C6" s="1" t="s">
        <v>306</v>
      </c>
      <c r="D6" s="1" t="s">
        <v>309</v>
      </c>
      <c r="E6" s="1" t="s">
        <v>315</v>
      </c>
      <c r="F6" s="1">
        <v>2022</v>
      </c>
    </row>
    <row r="7" spans="1:6" x14ac:dyDescent="0.6">
      <c r="A7" s="1" t="s">
        <v>298</v>
      </c>
      <c r="B7" s="1" t="s">
        <v>301</v>
      </c>
      <c r="C7" s="1" t="s">
        <v>304</v>
      </c>
      <c r="D7" s="1" t="s">
        <v>310</v>
      </c>
      <c r="E7" s="1" t="s">
        <v>316</v>
      </c>
      <c r="F7" s="1">
        <v>2013</v>
      </c>
    </row>
    <row r="8" spans="1:6" x14ac:dyDescent="0.6">
      <c r="A8" s="1" t="s">
        <v>299</v>
      </c>
      <c r="B8" s="1" t="s">
        <v>303</v>
      </c>
      <c r="C8" s="1" t="s">
        <v>306</v>
      </c>
      <c r="D8" s="1" t="s">
        <v>311</v>
      </c>
      <c r="E8" s="1" t="s">
        <v>317</v>
      </c>
      <c r="F8" s="1">
        <v>2021</v>
      </c>
    </row>
    <row r="9" spans="1:6" x14ac:dyDescent="0.6">
      <c r="A9" s="1" t="s">
        <v>300</v>
      </c>
      <c r="B9" s="1" t="s">
        <v>302</v>
      </c>
      <c r="C9" s="1" t="s">
        <v>304</v>
      </c>
      <c r="D9" s="1" t="s">
        <v>312</v>
      </c>
      <c r="E9" s="1" t="s">
        <v>318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I17" sqref="I17"/>
    </sheetView>
  </sheetViews>
  <sheetFormatPr defaultRowHeight="16.899999999999999" x14ac:dyDescent="0.6"/>
  <cols>
    <col min="1" max="1" width="2.5625" customWidth="1"/>
    <col min="3" max="3" width="12.9375" bestFit="1" customWidth="1"/>
    <col min="4" max="4" width="11.6875" bestFit="1" customWidth="1"/>
    <col min="8" max="8" width="9.5" bestFit="1" customWidth="1"/>
  </cols>
  <sheetData>
    <row r="2" spans="2:9" x14ac:dyDescent="0.6">
      <c r="B2" t="s">
        <v>71</v>
      </c>
    </row>
    <row r="3" spans="2:9" ht="17.25" thickBot="1" x14ac:dyDescent="0.65"/>
    <row r="4" spans="2:9" x14ac:dyDescent="0.6">
      <c r="B4" s="33" t="s">
        <v>72</v>
      </c>
      <c r="C4" s="35" t="s">
        <v>73</v>
      </c>
      <c r="D4" s="35" t="s">
        <v>74</v>
      </c>
      <c r="E4" s="35" t="s">
        <v>75</v>
      </c>
      <c r="F4" s="35"/>
      <c r="G4" s="35"/>
      <c r="H4" s="35"/>
      <c r="I4" s="37"/>
    </row>
    <row r="5" spans="2:9" x14ac:dyDescent="0.6">
      <c r="B5" s="34"/>
      <c r="C5" s="36"/>
      <c r="D5" s="36"/>
      <c r="E5" s="23" t="s">
        <v>6</v>
      </c>
      <c r="F5" s="23" t="s">
        <v>7</v>
      </c>
      <c r="G5" s="23" t="s">
        <v>76</v>
      </c>
      <c r="H5" s="23" t="s">
        <v>77</v>
      </c>
      <c r="I5" s="25" t="s">
        <v>319</v>
      </c>
    </row>
    <row r="6" spans="2:9" x14ac:dyDescent="0.6">
      <c r="B6" s="26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24">
        <v>67000000</v>
      </c>
      <c r="I6" s="27" t="s">
        <v>80</v>
      </c>
    </row>
    <row r="7" spans="2:9" x14ac:dyDescent="0.6">
      <c r="B7" s="26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24">
        <v>89000000</v>
      </c>
      <c r="I7" s="27" t="s">
        <v>82</v>
      </c>
    </row>
    <row r="8" spans="2:9" x14ac:dyDescent="0.6">
      <c r="B8" s="26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24">
        <v>87000000</v>
      </c>
      <c r="I8" s="27" t="s">
        <v>85</v>
      </c>
    </row>
    <row r="9" spans="2:9" x14ac:dyDescent="0.6">
      <c r="B9" s="26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24">
        <v>72000000</v>
      </c>
      <c r="I9" s="27" t="s">
        <v>88</v>
      </c>
    </row>
    <row r="10" spans="2:9" x14ac:dyDescent="0.6">
      <c r="B10" s="26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24">
        <v>93000000</v>
      </c>
      <c r="I10" s="27" t="s">
        <v>90</v>
      </c>
    </row>
    <row r="11" spans="2:9" x14ac:dyDescent="0.6">
      <c r="B11" s="26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24">
        <v>32000000</v>
      </c>
      <c r="I11" s="27" t="s">
        <v>90</v>
      </c>
    </row>
    <row r="12" spans="2:9" x14ac:dyDescent="0.6">
      <c r="B12" s="26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24">
        <v>78000000</v>
      </c>
      <c r="I12" s="27" t="s">
        <v>80</v>
      </c>
    </row>
    <row r="13" spans="2:9" ht="17.25" thickBot="1" x14ac:dyDescent="0.65">
      <c r="B13" s="28" t="s">
        <v>95</v>
      </c>
      <c r="C13" s="29" t="s">
        <v>96</v>
      </c>
      <c r="D13" s="29">
        <v>13</v>
      </c>
      <c r="E13" s="29">
        <v>100</v>
      </c>
      <c r="F13" s="29">
        <v>85</v>
      </c>
      <c r="G13" s="30">
        <v>92.5</v>
      </c>
      <c r="H13" s="31">
        <v>45000000</v>
      </c>
      <c r="I13" s="32" t="s">
        <v>85</v>
      </c>
    </row>
  </sheetData>
  <mergeCells count="4">
    <mergeCell ref="B4:B5"/>
    <mergeCell ref="C4:C5"/>
    <mergeCell ref="D4:D5"/>
    <mergeCell ref="E4:I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B5" sqref="B5:H12"/>
    </sheetView>
  </sheetViews>
  <sheetFormatPr defaultRowHeight="16.899999999999999" x14ac:dyDescent="0.6"/>
  <cols>
    <col min="1" max="1" width="2.5625" customWidth="1"/>
  </cols>
  <sheetData>
    <row r="1" spans="2:8" ht="20.65" x14ac:dyDescent="0.6">
      <c r="B1" s="38" t="s">
        <v>97</v>
      </c>
      <c r="C1" s="38"/>
      <c r="D1" s="38"/>
      <c r="E1" s="38"/>
      <c r="F1" s="38"/>
      <c r="G1" s="38"/>
      <c r="H1" s="38"/>
    </row>
    <row r="3" spans="2:8" x14ac:dyDescent="0.6">
      <c r="B3" s="42" t="s">
        <v>98</v>
      </c>
      <c r="C3" s="42" t="s">
        <v>99</v>
      </c>
      <c r="D3" s="39" t="s">
        <v>100</v>
      </c>
      <c r="E3" s="41"/>
      <c r="F3" s="40"/>
      <c r="G3" s="39" t="s">
        <v>101</v>
      </c>
      <c r="H3" s="40"/>
    </row>
    <row r="4" spans="2:8" x14ac:dyDescent="0.6">
      <c r="B4" s="43"/>
      <c r="C4" s="43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6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6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6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6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6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6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6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6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topLeftCell="A12" zoomScale="115" zoomScaleNormal="115" workbookViewId="0">
      <selection activeCell="I23" sqref="I23"/>
    </sheetView>
  </sheetViews>
  <sheetFormatPr defaultRowHeight="16.899999999999999" x14ac:dyDescent="0.6"/>
  <cols>
    <col min="1" max="1" width="2.5625" customWidth="1"/>
    <col min="5" max="5" width="10.5625" bestFit="1" customWidth="1"/>
    <col min="6" max="6" width="9.0625" bestFit="1" customWidth="1"/>
    <col min="7" max="7" width="10.5625" bestFit="1" customWidth="1"/>
    <col min="9" max="9" width="9.3125" bestFit="1" customWidth="1"/>
    <col min="10" max="10" width="10.5625" bestFit="1" customWidth="1"/>
  </cols>
  <sheetData>
    <row r="1" spans="2:10" ht="20.65" x14ac:dyDescent="0.6">
      <c r="B1" s="38" t="s">
        <v>115</v>
      </c>
      <c r="C1" s="38"/>
      <c r="D1" s="38"/>
      <c r="E1" s="38"/>
      <c r="F1" s="38"/>
      <c r="G1" s="38"/>
      <c r="H1" s="38"/>
      <c r="I1" s="38"/>
      <c r="J1" s="38"/>
    </row>
    <row r="3" spans="2:10" x14ac:dyDescent="0.6">
      <c r="B3" s="4" t="s">
        <v>116</v>
      </c>
      <c r="C3" s="4" t="s">
        <v>11</v>
      </c>
      <c r="D3" s="4" t="s">
        <v>117</v>
      </c>
      <c r="E3" s="4" t="s">
        <v>0</v>
      </c>
      <c r="F3" s="4" t="s">
        <v>118</v>
      </c>
      <c r="G3" s="4" t="s">
        <v>119</v>
      </c>
      <c r="H3" s="4" t="s">
        <v>120</v>
      </c>
      <c r="I3" s="4" t="s">
        <v>121</v>
      </c>
      <c r="J3" s="4" t="s">
        <v>122</v>
      </c>
    </row>
    <row r="4" spans="2:10" x14ac:dyDescent="0.6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6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6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6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6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6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6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6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6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6">
      <c r="B14" s="14" t="s">
        <v>145</v>
      </c>
      <c r="D14" s="8">
        <v>0.1</v>
      </c>
    </row>
    <row r="16" spans="2:10" x14ac:dyDescent="0.6">
      <c r="B16" t="s">
        <v>146</v>
      </c>
      <c r="H16" s="1"/>
      <c r="I16" s="1"/>
      <c r="J16" s="1"/>
    </row>
    <row r="17" spans="2:10" x14ac:dyDescent="0.6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326</v>
      </c>
      <c r="I17" s="1" t="s">
        <v>327</v>
      </c>
      <c r="J17" s="1"/>
    </row>
    <row r="18" spans="2:10" x14ac:dyDescent="0.6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 t="s">
        <v>325</v>
      </c>
      <c r="I18" s="1" t="s">
        <v>328</v>
      </c>
      <c r="J18" s="1"/>
    </row>
    <row r="21" spans="2:10" s="1" customFormat="1" x14ac:dyDescent="0.6">
      <c r="B21" s="1" t="s">
        <v>320</v>
      </c>
      <c r="C21" s="1" t="s">
        <v>321</v>
      </c>
      <c r="D21" s="1" t="s">
        <v>292</v>
      </c>
      <c r="E21" s="1" t="s">
        <v>322</v>
      </c>
      <c r="F21" s="1" t="s">
        <v>323</v>
      </c>
      <c r="G21" s="1" t="s">
        <v>324</v>
      </c>
    </row>
    <row r="22" spans="2:10" x14ac:dyDescent="0.6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6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6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zoomScale="55" zoomScaleNormal="55" workbookViewId="0">
      <selection activeCell="G29" sqref="G29"/>
    </sheetView>
  </sheetViews>
  <sheetFormatPr defaultRowHeight="16.899999999999999" x14ac:dyDescent="0.6"/>
  <cols>
    <col min="1" max="1" width="9.9375" bestFit="1" customWidth="1"/>
    <col min="2" max="2" width="10.5625" bestFit="1" customWidth="1"/>
    <col min="3" max="3" width="9.0625" bestFit="1" customWidth="1"/>
  </cols>
  <sheetData>
    <row r="1" spans="1:11" x14ac:dyDescent="0.6">
      <c r="A1" s="2" t="s">
        <v>263</v>
      </c>
      <c r="B1" s="3" t="s">
        <v>264</v>
      </c>
      <c r="F1" s="2" t="s">
        <v>9</v>
      </c>
      <c r="G1" s="3" t="s">
        <v>10</v>
      </c>
    </row>
    <row r="2" spans="1:11" x14ac:dyDescent="0.6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11" x14ac:dyDescent="0.6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11" x14ac:dyDescent="0.6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11" x14ac:dyDescent="0.6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11" x14ac:dyDescent="0.6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11" x14ac:dyDescent="0.6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11" x14ac:dyDescent="0.6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11" x14ac:dyDescent="0.6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11" x14ac:dyDescent="0.6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11" x14ac:dyDescent="0.6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11" x14ac:dyDescent="0.6">
      <c r="A12" s="44" t="s">
        <v>280</v>
      </c>
      <c r="B12" s="45"/>
      <c r="C12" s="46"/>
      <c r="D12" s="4">
        <f>ABS(AVERAGEIF(B2:B11,"남",C2:C11)-AVERAGEIF(B2:B11,"남",D2:D11))</f>
        <v>2.2000000000000028</v>
      </c>
      <c r="F12" s="44" t="s">
        <v>23</v>
      </c>
      <c r="G12" s="45"/>
      <c r="H12" s="46"/>
      <c r="I12" s="4">
        <f>COUNTIFS(H3:H11, "&gt;="&amp;LARGE(H3:H11,3), I3:I11,"&gt;="&amp;LARGE(I3:I11,3))</f>
        <v>2</v>
      </c>
      <c r="J12">
        <f>LARGE(H3:H11,3)</f>
        <v>389</v>
      </c>
      <c r="K12">
        <f>LARGE(I3:I11, 3)</f>
        <v>399</v>
      </c>
    </row>
    <row r="15" spans="1:11" x14ac:dyDescent="0.6">
      <c r="A15" s="2" t="s">
        <v>24</v>
      </c>
      <c r="B15" s="3" t="s">
        <v>25</v>
      </c>
      <c r="F15" s="2" t="s">
        <v>38</v>
      </c>
      <c r="G15" s="3" t="s">
        <v>39</v>
      </c>
    </row>
    <row r="16" spans="1:11" x14ac:dyDescent="0.6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6">
      <c r="A17" s="4" t="s">
        <v>29</v>
      </c>
      <c r="B17" s="4">
        <v>88</v>
      </c>
      <c r="C17" s="4">
        <v>5</v>
      </c>
      <c r="D17" s="4" t="str">
        <f>CHOOSE(MOD(B17,10)+1, "청주", "제주", "대구", "광주", "속초", "목포", "경주", "고성", "군산", "강릉")</f>
        <v>군산</v>
      </c>
      <c r="F17" s="4" t="s">
        <v>44</v>
      </c>
      <c r="G17" s="4">
        <v>96</v>
      </c>
      <c r="H17" s="4">
        <v>6</v>
      </c>
      <c r="I17" s="4" t="str">
        <f>IF(SUM($G$17:G17)&gt;=600, "2차 달성", IF(SUM($G$17:G17)&gt;=400, "1차 달성", " "))</f>
        <v xml:space="preserve"> </v>
      </c>
    </row>
    <row r="18" spans="1:9" x14ac:dyDescent="0.6">
      <c r="A18" s="4" t="s">
        <v>30</v>
      </c>
      <c r="B18" s="4">
        <v>61</v>
      </c>
      <c r="C18" s="4">
        <v>7</v>
      </c>
      <c r="D18" s="4" t="str">
        <f t="shared" ref="D18:D24" si="0">CHOOSE(MOD(B18,10)+1, "청주", "제주", "대구", "광주", "속초", "목포", "경주", "고성", "군산", "강릉")</f>
        <v>제주</v>
      </c>
      <c r="F18" s="4" t="s">
        <v>45</v>
      </c>
      <c r="G18" s="4">
        <v>85</v>
      </c>
      <c r="H18" s="4">
        <v>1</v>
      </c>
      <c r="I18" s="4" t="str">
        <f>IF(SUM($G$17:G18)&gt;=600, "2차 달성", IF(SUM($G$17:G18)&gt;=400, "1차 달성", " "))</f>
        <v xml:space="preserve"> </v>
      </c>
    </row>
    <row r="19" spans="1:9" x14ac:dyDescent="0.6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IF(SUM($G$17:G19)&gt;=600, "2차 달성", IF(SUM($G$17:G19)&gt;=400, "1차 달성", " "))</f>
        <v xml:space="preserve"> </v>
      </c>
    </row>
    <row r="20" spans="1:9" x14ac:dyDescent="0.6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IF(SUM($G$17:G20)&gt;=600, "2차 달성", IF(SUM($G$17:G20)&gt;=400, "1차 달성", " "))</f>
        <v>1차 달성</v>
      </c>
    </row>
    <row r="21" spans="1:9" x14ac:dyDescent="0.6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IF(SUM($G$17:G21)&gt;=600, "2차 달성", IF(SUM($G$17:G21)&gt;=400, "1차 달성", " "))</f>
        <v>1차 달성</v>
      </c>
    </row>
    <row r="22" spans="1:9" x14ac:dyDescent="0.6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IF(SUM($G$17:G22)&gt;=600, "2차 달성", IF(SUM($G$17:G22)&gt;=400, "1차 달성", " "))</f>
        <v>1차 달성</v>
      </c>
    </row>
    <row r="23" spans="1:9" x14ac:dyDescent="0.6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IF(SUM($G$17:G23)&gt;=600, "2차 달성", IF(SUM($G$17:G23)&gt;=400, "1차 달성", " "))</f>
        <v>2차 달성</v>
      </c>
    </row>
    <row r="24" spans="1:9" x14ac:dyDescent="0.6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IF(SUM($G$17:G24)&gt;=600, "2차 달성", IF(SUM($G$17:G24)&gt;=400, "1차 달성", " "))</f>
        <v>2차 달성</v>
      </c>
    </row>
    <row r="26" spans="1:9" x14ac:dyDescent="0.6">
      <c r="A26" s="2" t="s">
        <v>52</v>
      </c>
      <c r="B26" s="3" t="s">
        <v>53</v>
      </c>
    </row>
    <row r="27" spans="1:9" x14ac:dyDescent="0.6">
      <c r="A27" s="4" t="s">
        <v>54</v>
      </c>
      <c r="B27" s="4" t="s">
        <v>55</v>
      </c>
      <c r="C27" s="6" t="s">
        <v>56</v>
      </c>
    </row>
    <row r="28" spans="1:9" x14ac:dyDescent="0.6">
      <c r="A28" s="4" t="s">
        <v>57</v>
      </c>
      <c r="B28" s="5">
        <v>6841000</v>
      </c>
      <c r="C28" s="5">
        <f>B28/INDEX($F$34:$H$35, 2, MATCH( LEFT(A28,3), $F$34:$H$34, 0))</f>
        <v>7890.4267589388701</v>
      </c>
    </row>
    <row r="29" spans="1:9" x14ac:dyDescent="0.6">
      <c r="A29" s="4" t="s">
        <v>58</v>
      </c>
      <c r="B29" s="5">
        <v>8200000</v>
      </c>
      <c r="C29" s="5">
        <f t="shared" ref="C29:C35" si="1">B29/INDEX($F$34:$H$35, 2, MATCH( LEFT(A29,3), $F$34:$H$34, 0))</f>
        <v>7308.3778966131904</v>
      </c>
    </row>
    <row r="30" spans="1:9" x14ac:dyDescent="0.6">
      <c r="A30" s="4" t="s">
        <v>59</v>
      </c>
      <c r="B30" s="5">
        <v>4985000</v>
      </c>
      <c r="C30" s="5">
        <f t="shared" si="1"/>
        <v>4442.9590017825312</v>
      </c>
    </row>
    <row r="31" spans="1:9" x14ac:dyDescent="0.6">
      <c r="A31" s="4" t="s">
        <v>60</v>
      </c>
      <c r="B31" s="5">
        <v>7650000</v>
      </c>
      <c r="C31" s="5">
        <f t="shared" si="1"/>
        <v>4808.2966687617854</v>
      </c>
    </row>
    <row r="32" spans="1:9" x14ac:dyDescent="0.6">
      <c r="A32" s="4" t="s">
        <v>61</v>
      </c>
      <c r="B32" s="5">
        <v>6683000</v>
      </c>
      <c r="C32" s="5">
        <f t="shared" si="1"/>
        <v>7708.1891580161473</v>
      </c>
    </row>
    <row r="33" spans="1:8" x14ac:dyDescent="0.6">
      <c r="A33" s="4" t="s">
        <v>62</v>
      </c>
      <c r="B33" s="5">
        <v>6150000</v>
      </c>
      <c r="C33" s="5">
        <f t="shared" si="1"/>
        <v>3865.4934003771214</v>
      </c>
      <c r="E33" t="s">
        <v>65</v>
      </c>
    </row>
    <row r="34" spans="1:8" x14ac:dyDescent="0.6">
      <c r="A34" s="4" t="s">
        <v>63</v>
      </c>
      <c r="B34" s="5">
        <v>7240000</v>
      </c>
      <c r="C34" s="5">
        <f t="shared" si="1"/>
        <v>8350.6343713956176</v>
      </c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6">
      <c r="A35" s="4" t="s">
        <v>64</v>
      </c>
      <c r="B35" s="5">
        <v>8060000</v>
      </c>
      <c r="C35" s="5">
        <f t="shared" si="1"/>
        <v>7183.6007130124781</v>
      </c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topLeftCell="A10" workbookViewId="0">
      <selection activeCell="G29" sqref="G29"/>
    </sheetView>
  </sheetViews>
  <sheetFormatPr defaultRowHeight="16.899999999999999" outlineLevelRow="3" x14ac:dyDescent="0.6"/>
  <cols>
    <col min="1" max="1" width="2.5625" customWidth="1"/>
    <col min="8" max="9" width="10.4375" bestFit="1" customWidth="1"/>
  </cols>
  <sheetData>
    <row r="1" spans="2:9" ht="20.65" x14ac:dyDescent="0.6">
      <c r="B1" s="38" t="s">
        <v>147</v>
      </c>
      <c r="C1" s="38"/>
      <c r="D1" s="38"/>
      <c r="E1" s="38"/>
      <c r="F1" s="38"/>
      <c r="G1" s="38"/>
      <c r="H1" s="38"/>
      <c r="I1" s="38"/>
    </row>
    <row r="3" spans="2:9" x14ac:dyDescent="0.6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6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6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6">
      <c r="B6" s="4"/>
      <c r="C6" s="4"/>
      <c r="D6" s="4"/>
      <c r="E6" s="15" t="s">
        <v>285</v>
      </c>
      <c r="F6" s="4"/>
      <c r="G6" s="4"/>
      <c r="H6" s="4">
        <f>SUBTOTAL(9,H4:H5)</f>
        <v>73</v>
      </c>
      <c r="I6" s="7"/>
    </row>
    <row r="7" spans="2:9" outlineLevel="3" x14ac:dyDescent="0.6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6">
      <c r="B8" s="4"/>
      <c r="C8" s="4"/>
      <c r="D8" s="4"/>
      <c r="E8" s="15" t="s">
        <v>286</v>
      </c>
      <c r="F8" s="4"/>
      <c r="G8" s="4"/>
      <c r="H8" s="4">
        <f>SUBTOTAL(9,H7:H7)</f>
        <v>9</v>
      </c>
      <c r="I8" s="7"/>
    </row>
    <row r="9" spans="2:9" outlineLevel="1" x14ac:dyDescent="0.6">
      <c r="B9" s="4"/>
      <c r="C9" s="15" t="s">
        <v>281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6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6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6">
      <c r="B12" s="4"/>
      <c r="C12" s="4"/>
      <c r="D12" s="4"/>
      <c r="E12" s="15" t="s">
        <v>287</v>
      </c>
      <c r="F12" s="4"/>
      <c r="G12" s="4"/>
      <c r="H12" s="4">
        <f>SUBTOTAL(9,H10:H11)</f>
        <v>90</v>
      </c>
      <c r="I12" s="7"/>
    </row>
    <row r="13" spans="2:9" outlineLevel="3" x14ac:dyDescent="0.6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6">
      <c r="B14" s="4"/>
      <c r="C14" s="4"/>
      <c r="D14" s="4"/>
      <c r="E14" s="15" t="s">
        <v>286</v>
      </c>
      <c r="F14" s="4"/>
      <c r="G14" s="4"/>
      <c r="H14" s="4">
        <f>SUBTOTAL(9,H13:H13)</f>
        <v>21</v>
      </c>
      <c r="I14" s="7"/>
    </row>
    <row r="15" spans="2:9" outlineLevel="1" x14ac:dyDescent="0.6">
      <c r="B15" s="4"/>
      <c r="C15" s="15" t="s">
        <v>282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6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6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6">
      <c r="B18" s="4"/>
      <c r="C18" s="4"/>
      <c r="D18" s="4"/>
      <c r="E18" s="15" t="s">
        <v>287</v>
      </c>
      <c r="F18" s="4"/>
      <c r="G18" s="4"/>
      <c r="H18" s="4">
        <f>SUBTOTAL(9,H16:H17)</f>
        <v>73</v>
      </c>
      <c r="I18" s="7"/>
    </row>
    <row r="19" spans="2:9" outlineLevel="3" x14ac:dyDescent="0.6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6">
      <c r="B20" s="16"/>
      <c r="C20" s="16"/>
      <c r="D20" s="16"/>
      <c r="E20" s="18" t="s">
        <v>286</v>
      </c>
      <c r="F20" s="16"/>
      <c r="G20" s="16"/>
      <c r="H20" s="16">
        <f>SUBTOTAL(9,H19:H19)</f>
        <v>30</v>
      </c>
      <c r="I20" s="17"/>
    </row>
    <row r="21" spans="2:9" outlineLevel="1" x14ac:dyDescent="0.6">
      <c r="B21" s="16"/>
      <c r="C21" s="18" t="s">
        <v>283</v>
      </c>
      <c r="D21" s="16"/>
      <c r="E21" s="16"/>
      <c r="F21" s="16">
        <f>SUBTOTAL(1,F16:F19)</f>
        <v>183.33333333333334</v>
      </c>
      <c r="G21" s="16">
        <f>SUBTOTAL(1,G16:G19)</f>
        <v>80</v>
      </c>
      <c r="H21" s="16"/>
      <c r="I21" s="17"/>
    </row>
    <row r="22" spans="2:9" x14ac:dyDescent="0.6">
      <c r="B22" s="16"/>
      <c r="C22" s="18"/>
      <c r="D22" s="16"/>
      <c r="E22" s="18" t="s">
        <v>288</v>
      </c>
      <c r="F22" s="16"/>
      <c r="G22" s="16"/>
      <c r="H22" s="16">
        <f>SUBTOTAL(9,H4:H19)</f>
        <v>296</v>
      </c>
      <c r="I22" s="17"/>
    </row>
    <row r="23" spans="2:9" x14ac:dyDescent="0.6">
      <c r="B23" s="16"/>
      <c r="C23" s="18" t="s">
        <v>284</v>
      </c>
      <c r="D23" s="16"/>
      <c r="E23" s="16"/>
      <c r="F23" s="16">
        <f>SUBTOTAL(1,F4:F19)</f>
        <v>167.77777777777777</v>
      </c>
      <c r="G23" s="16">
        <f>SUBTOTAL(1,G4:G19)</f>
        <v>70</v>
      </c>
      <c r="H23" s="16"/>
      <c r="I23" s="17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topLeftCell="A14" workbookViewId="0">
      <selection activeCell="D20" sqref="D20"/>
    </sheetView>
  </sheetViews>
  <sheetFormatPr defaultRowHeight="16.899999999999999" x14ac:dyDescent="0.6"/>
  <cols>
    <col min="1" max="1" width="14" bestFit="1" customWidth="1"/>
    <col min="2" max="4" width="10.1875" bestFit="1" customWidth="1"/>
    <col min="5" max="5" width="8.5625" bestFit="1" customWidth="1"/>
    <col min="6" max="9" width="11.0625" bestFit="1" customWidth="1"/>
    <col min="10" max="10" width="6.5625" bestFit="1" customWidth="1"/>
  </cols>
  <sheetData>
    <row r="1" spans="1:7" ht="20.65" x14ac:dyDescent="0.6">
      <c r="A1" s="38" t="s">
        <v>175</v>
      </c>
      <c r="B1" s="38"/>
      <c r="C1" s="38"/>
      <c r="D1" s="38"/>
      <c r="E1" s="38"/>
      <c r="F1" s="38"/>
      <c r="G1" s="38"/>
    </row>
    <row r="3" spans="1:7" x14ac:dyDescent="0.6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6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6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6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6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6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6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6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6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6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6">
      <c r="A18" s="19" t="s">
        <v>289</v>
      </c>
      <c r="B18" s="19" t="s">
        <v>176</v>
      </c>
    </row>
    <row r="19" spans="1:4" x14ac:dyDescent="0.6">
      <c r="A19" s="19" t="s">
        <v>177</v>
      </c>
      <c r="B19" t="s">
        <v>183</v>
      </c>
      <c r="C19" t="s">
        <v>187</v>
      </c>
      <c r="D19" t="s">
        <v>288</v>
      </c>
    </row>
    <row r="20" spans="1:4" x14ac:dyDescent="0.6">
      <c r="A20" t="s">
        <v>185</v>
      </c>
      <c r="B20" s="20">
        <v>500000</v>
      </c>
      <c r="C20" s="20"/>
      <c r="D20" s="20">
        <v>500000</v>
      </c>
    </row>
    <row r="21" spans="1:4" x14ac:dyDescent="0.6">
      <c r="A21" t="s">
        <v>186</v>
      </c>
      <c r="B21" s="20">
        <v>500000</v>
      </c>
      <c r="C21" s="20"/>
      <c r="D21" s="20">
        <v>500000</v>
      </c>
    </row>
    <row r="22" spans="1:4" x14ac:dyDescent="0.6">
      <c r="A22" t="s">
        <v>190</v>
      </c>
      <c r="B22" s="20"/>
      <c r="C22" s="20">
        <v>425000</v>
      </c>
      <c r="D22" s="20">
        <v>425000</v>
      </c>
    </row>
    <row r="23" spans="1:4" x14ac:dyDescent="0.6">
      <c r="A23" t="s">
        <v>189</v>
      </c>
      <c r="B23" s="20"/>
      <c r="C23" s="20">
        <v>500000</v>
      </c>
      <c r="D23" s="20">
        <v>500000</v>
      </c>
    </row>
    <row r="24" spans="1:4" x14ac:dyDescent="0.6">
      <c r="A24" t="s">
        <v>188</v>
      </c>
      <c r="B24" s="20"/>
      <c r="C24" s="20">
        <v>550000</v>
      </c>
      <c r="D24" s="20">
        <v>550000</v>
      </c>
    </row>
    <row r="25" spans="1:4" x14ac:dyDescent="0.6">
      <c r="A25" t="s">
        <v>184</v>
      </c>
      <c r="B25" s="20">
        <v>650000</v>
      </c>
      <c r="C25" s="20"/>
      <c r="D25" s="20">
        <v>650000</v>
      </c>
    </row>
    <row r="26" spans="1:4" x14ac:dyDescent="0.6">
      <c r="A26" t="s">
        <v>288</v>
      </c>
      <c r="B26" s="20">
        <v>1650000</v>
      </c>
      <c r="C26" s="20">
        <v>1475000</v>
      </c>
      <c r="D26" s="20">
        <v>3125000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J13" sqref="J13"/>
    </sheetView>
  </sheetViews>
  <sheetFormatPr defaultRowHeight="16.899999999999999" x14ac:dyDescent="0.6"/>
  <cols>
    <col min="1" max="2" width="10.5625" customWidth="1"/>
    <col min="3" max="3" width="5.5625" customWidth="1"/>
    <col min="5" max="5" width="10.9375" bestFit="1" customWidth="1"/>
  </cols>
  <sheetData>
    <row r="1" spans="1:5" x14ac:dyDescent="0.6">
      <c r="A1" s="47" t="s">
        <v>195</v>
      </c>
      <c r="B1" s="47"/>
    </row>
    <row r="3" spans="1:5" x14ac:dyDescent="0.6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6">
      <c r="A4" s="4" t="s">
        <v>198</v>
      </c>
      <c r="B4" s="10">
        <v>2450</v>
      </c>
      <c r="D4" s="4"/>
      <c r="E4" s="9">
        <f>B5/B4</f>
        <v>0.48979591836734693</v>
      </c>
    </row>
    <row r="5" spans="1:5" x14ac:dyDescent="0.6">
      <c r="A5" s="4" t="s">
        <v>199</v>
      </c>
      <c r="B5" s="10">
        <v>1200</v>
      </c>
      <c r="D5" s="12">
        <v>1000</v>
      </c>
      <c r="E5" s="9">
        <f t="dataTable" ref="E5:E8" dt2D="0" dtr="0" r1="B5"/>
        <v>0.40816326530612246</v>
      </c>
    </row>
    <row r="6" spans="1:5" x14ac:dyDescent="0.6">
      <c r="A6" s="4" t="s">
        <v>200</v>
      </c>
      <c r="B6" s="11">
        <f>B5/B4</f>
        <v>0.48979591836734693</v>
      </c>
      <c r="D6" s="12">
        <v>1500</v>
      </c>
      <c r="E6" s="9">
        <v>0.61224489795918369</v>
      </c>
    </row>
    <row r="7" spans="1:5" x14ac:dyDescent="0.6">
      <c r="A7" s="4" t="s">
        <v>201</v>
      </c>
      <c r="B7" s="10">
        <v>-1250</v>
      </c>
      <c r="D7" s="12">
        <v>2000</v>
      </c>
      <c r="E7" s="9">
        <v>0.81632653061224492</v>
      </c>
    </row>
    <row r="8" spans="1:5" x14ac:dyDescent="0.6">
      <c r="D8" s="12">
        <v>2500</v>
      </c>
      <c r="E8" s="9">
        <v>1.0204081632653061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tabSelected="1" workbookViewId="0">
      <selection activeCell="I14" sqref="I14"/>
    </sheetView>
  </sheetViews>
  <sheetFormatPr defaultRowHeight="16.899999999999999" x14ac:dyDescent="0.6"/>
  <cols>
    <col min="4" max="4" width="10.5625" bestFit="1" customWidth="1"/>
    <col min="6" max="6" width="10.4375" bestFit="1" customWidth="1"/>
    <col min="8" max="8" width="10.4375" bestFit="1" customWidth="1"/>
  </cols>
  <sheetData>
    <row r="1" spans="1:9" ht="20.65" x14ac:dyDescent="0.6">
      <c r="A1" s="38" t="s">
        <v>204</v>
      </c>
      <c r="B1" s="38"/>
      <c r="C1" s="38"/>
      <c r="D1" s="38"/>
      <c r="E1" s="38"/>
      <c r="F1" s="38"/>
      <c r="G1" s="38"/>
      <c r="H1" s="38"/>
      <c r="I1" s="38"/>
    </row>
    <row r="3" spans="1:9" x14ac:dyDescent="0.6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6">
      <c r="A4" s="4" t="s">
        <v>214</v>
      </c>
      <c r="B4" s="4" t="s">
        <v>215</v>
      </c>
      <c r="C4" s="4" t="s">
        <v>216</v>
      </c>
      <c r="D4" s="5">
        <v>700000</v>
      </c>
      <c r="E4" s="21">
        <v>0.1</v>
      </c>
      <c r="F4" s="5">
        <v>700</v>
      </c>
      <c r="G4" s="4">
        <v>10</v>
      </c>
      <c r="H4" s="5">
        <v>200</v>
      </c>
      <c r="I4" s="22">
        <f>F4+H4</f>
        <v>900</v>
      </c>
    </row>
    <row r="5" spans="1:9" x14ac:dyDescent="0.6">
      <c r="A5" s="4" t="s">
        <v>217</v>
      </c>
      <c r="B5" s="4" t="s">
        <v>218</v>
      </c>
      <c r="C5" s="4" t="s">
        <v>219</v>
      </c>
      <c r="D5" s="5">
        <v>1600000</v>
      </c>
      <c r="E5" s="21">
        <v>0.2</v>
      </c>
      <c r="F5" s="5">
        <v>3200</v>
      </c>
      <c r="G5" s="4">
        <v>15</v>
      </c>
      <c r="H5" s="5">
        <v>300</v>
      </c>
      <c r="I5" s="22">
        <f t="shared" ref="I5:I12" si="0">F5+H5</f>
        <v>3500</v>
      </c>
    </row>
    <row r="6" spans="1:9" x14ac:dyDescent="0.6">
      <c r="A6" s="4" t="s">
        <v>220</v>
      </c>
      <c r="B6" s="4" t="s">
        <v>221</v>
      </c>
      <c r="C6" s="4" t="s">
        <v>222</v>
      </c>
      <c r="D6" s="5">
        <v>600000</v>
      </c>
      <c r="E6" s="21">
        <v>0.1</v>
      </c>
      <c r="F6" s="5">
        <v>600</v>
      </c>
      <c r="G6" s="4">
        <v>8</v>
      </c>
      <c r="H6" s="5">
        <v>160</v>
      </c>
      <c r="I6" s="22">
        <f t="shared" si="0"/>
        <v>760</v>
      </c>
    </row>
    <row r="7" spans="1:9" x14ac:dyDescent="0.6">
      <c r="A7" s="4" t="s">
        <v>223</v>
      </c>
      <c r="B7" s="4" t="s">
        <v>224</v>
      </c>
      <c r="C7" s="4" t="s">
        <v>222</v>
      </c>
      <c r="D7" s="5">
        <v>2200000</v>
      </c>
      <c r="E7" s="21">
        <v>0.2</v>
      </c>
      <c r="F7" s="5">
        <v>4400</v>
      </c>
      <c r="G7" s="4">
        <v>25</v>
      </c>
      <c r="H7" s="5">
        <v>500</v>
      </c>
      <c r="I7" s="22">
        <f t="shared" si="0"/>
        <v>4900</v>
      </c>
    </row>
    <row r="8" spans="1:9" x14ac:dyDescent="0.6">
      <c r="A8" s="4" t="s">
        <v>225</v>
      </c>
      <c r="B8" s="4" t="s">
        <v>226</v>
      </c>
      <c r="C8" s="4" t="s">
        <v>219</v>
      </c>
      <c r="D8" s="5">
        <v>500000</v>
      </c>
      <c r="E8" s="21">
        <v>0.1</v>
      </c>
      <c r="F8" s="5">
        <v>500</v>
      </c>
      <c r="G8" s="4">
        <v>3</v>
      </c>
      <c r="H8" s="5">
        <v>60</v>
      </c>
      <c r="I8" s="22">
        <f t="shared" si="0"/>
        <v>560</v>
      </c>
    </row>
    <row r="9" spans="1:9" x14ac:dyDescent="0.6">
      <c r="A9" s="4" t="s">
        <v>227</v>
      </c>
      <c r="B9" s="4" t="s">
        <v>228</v>
      </c>
      <c r="C9" s="4" t="s">
        <v>219</v>
      </c>
      <c r="D9" s="5">
        <v>2800000</v>
      </c>
      <c r="E9" s="21">
        <v>0.3</v>
      </c>
      <c r="F9" s="5">
        <v>8400</v>
      </c>
      <c r="G9" s="4">
        <v>9</v>
      </c>
      <c r="H9" s="5">
        <v>180</v>
      </c>
      <c r="I9" s="22">
        <f t="shared" si="0"/>
        <v>8580</v>
      </c>
    </row>
    <row r="10" spans="1:9" x14ac:dyDescent="0.6">
      <c r="A10" s="4" t="s">
        <v>229</v>
      </c>
      <c r="B10" s="4" t="s">
        <v>230</v>
      </c>
      <c r="C10" s="4" t="s">
        <v>216</v>
      </c>
      <c r="D10" s="5">
        <v>300000</v>
      </c>
      <c r="E10" s="21">
        <v>0</v>
      </c>
      <c r="F10" s="5">
        <v>0</v>
      </c>
      <c r="G10" s="4">
        <v>7</v>
      </c>
      <c r="H10" s="5">
        <v>140</v>
      </c>
      <c r="I10" s="22">
        <f t="shared" si="0"/>
        <v>140</v>
      </c>
    </row>
    <row r="11" spans="1:9" x14ac:dyDescent="0.6">
      <c r="A11" s="4" t="s">
        <v>231</v>
      </c>
      <c r="B11" s="4" t="s">
        <v>232</v>
      </c>
      <c r="C11" s="4" t="s">
        <v>216</v>
      </c>
      <c r="D11" s="5">
        <v>3200000</v>
      </c>
      <c r="E11" s="21">
        <v>0.3</v>
      </c>
      <c r="F11" s="5">
        <v>9600</v>
      </c>
      <c r="G11" s="4">
        <v>24</v>
      </c>
      <c r="H11" s="5">
        <v>480</v>
      </c>
      <c r="I11" s="22">
        <f t="shared" si="0"/>
        <v>10080</v>
      </c>
    </row>
    <row r="12" spans="1:9" x14ac:dyDescent="0.6">
      <c r="A12" s="4" t="s">
        <v>233</v>
      </c>
      <c r="B12" s="4" t="s">
        <v>234</v>
      </c>
      <c r="C12" s="4" t="s">
        <v>219</v>
      </c>
      <c r="D12" s="5">
        <v>1500000</v>
      </c>
      <c r="E12" s="21">
        <v>0.2</v>
      </c>
      <c r="F12" s="5">
        <v>3000</v>
      </c>
      <c r="G12" s="4">
        <v>13</v>
      </c>
      <c r="H12" s="5">
        <v>260</v>
      </c>
      <c r="I12" s="22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opLeftCell="A7" zoomScale="70" zoomScaleNormal="70" workbookViewId="0">
      <selection activeCell="M17" sqref="M17"/>
    </sheetView>
  </sheetViews>
  <sheetFormatPr defaultRowHeight="16.899999999999999" x14ac:dyDescent="0.6"/>
  <sheetData>
    <row r="1" spans="1:8" ht="20.65" x14ac:dyDescent="0.6">
      <c r="A1" s="38" t="s">
        <v>235</v>
      </c>
      <c r="B1" s="38"/>
      <c r="C1" s="38"/>
      <c r="D1" s="38"/>
      <c r="E1" s="38"/>
      <c r="F1" s="38"/>
      <c r="G1" s="38"/>
      <c r="H1" s="38"/>
    </row>
    <row r="3" spans="1:8" x14ac:dyDescent="0.6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6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6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6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6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6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6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6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6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6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2026-11-05T06:33:15Z</dcterms:modified>
</cp:coreProperties>
</file>