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66245CAD-CCDF-47CB-B12D-7FD3A2FF701B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eta.AND" hidden="1" xlm="1">#NAME?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0" l="1"/>
  <c r="C19" i="10"/>
  <c r="C16" i="10"/>
  <c r="C13" i="10"/>
  <c r="C11" i="10"/>
  <c r="C8" i="10"/>
  <c r="C6" i="10"/>
  <c r="J33" i="2"/>
  <c r="I33" i="2"/>
  <c r="K29" i="2"/>
  <c r="I29" i="2"/>
  <c r="K23" i="2" a="1"/>
  <c r="K23" i="2" s="1"/>
  <c r="L23" i="2" a="1"/>
  <c r="L23" i="2"/>
  <c r="K24" i="2" a="1"/>
  <c r="K24" i="2" s="1"/>
  <c r="L24" i="2" a="1"/>
  <c r="L24" i="2" s="1"/>
  <c r="K25" i="2" a="1"/>
  <c r="K25" i="2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2" i="2" a="1"/>
  <c r="G26" i="2" a="1"/>
  <c r="G34" i="2" a="1"/>
  <c r="G36" i="2" a="1"/>
  <c r="G29" i="2" a="1"/>
  <c r="G31" i="2" a="1"/>
  <c r="G24" i="2" a="1"/>
  <c r="G25" i="2" a="1"/>
  <c r="G27" i="2" a="1"/>
  <c r="G28" i="2" a="1"/>
  <c r="G30" i="2" a="1"/>
  <c r="G32" i="2" a="1"/>
  <c r="G33" i="2" a="1"/>
  <c r="G35" i="2" a="1"/>
  <c r="G23" i="2" a="1"/>
  <c r="G22" i="2" l="1"/>
  <c r="G35" i="2"/>
  <c r="G33" i="2"/>
  <c r="G32" i="2"/>
  <c r="G30" i="2"/>
  <c r="G28" i="2"/>
  <c r="G27" i="2"/>
  <c r="G25" i="2"/>
  <c r="G24" i="2"/>
  <c r="G31" i="2"/>
  <c r="G29" i="2"/>
  <c r="G36" i="2"/>
  <c r="G34" i="2"/>
  <c r="G26" i="2"/>
  <c r="G23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FF7C7A-3E5E-4606-92C2-F8062E7D9A81}" name="MS Access Database_Query" type="1" refreshedVersion="8" background="1">
    <dbPr connection="DSN=MS Access Database;DBQ=C:\Users\PC\Desktop\2026기본서_컴활1급실기\01 엑셀\03 기본모의고사\퇴직금현황.accdb;DefaultDir=C:\Users\PC\Desktop\2026기본서_컴활1급실기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<sst xmlns="http://schemas.openxmlformats.org/spreadsheetml/2006/main" count="1023" uniqueCount="290">
  <si>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</si>
  <si>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</si>
  <si>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</si>
  <si>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</si>
  <si>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</si>
  <si>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</si>
  <si>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</si>
  <si>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</si>
  <si>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</si>
  <si>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</si>
  <si>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</si>
  <si>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</si>
  <si>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</si>
  <si>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</si>
  <si>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</si>
  <si>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</si>
  <si>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</si>
  <si>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</si>
  <si>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</si>
  <si>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</si>
  <si>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</si>
  <si>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</si>
  <si>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</si>
  <si>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</si>
  <si>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</si>
  <si>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</si>
  <si>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</si>
  <si>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</si>
  <si>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</si>
  <si>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</si>
  <si>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</si>
  <si>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</si>
  <si>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</si>
  <si>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</si>
  <si>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</si>
  <si>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</si>
  <si>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</si>
  <si>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</si>
  <si>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</si>
  <si>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</si>
  <si>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</si>
  <si>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</si>
  <si>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</si>
  <si>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</si>
  <si>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</si>
  <si>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</si>
  <si>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</si>
  <si>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</si>
  <si>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</si>
  <si>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</si>
  <si>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</si>
  <si>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</si>
  <si>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</si>
  <si>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</si>
  <si>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</si>
  <si>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</si>
  <si>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</si>
  <si>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</si>
  <si>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</si>
  <si>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</si>
  <si>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</si>
  <si>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</si>
  <si>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</si>
  <si>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</si>
  <si>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</si>
  <si>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</si>
  <si>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</si>
  <si>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</si>
  <si>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</si>
  <si>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</si>
  <si>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</si>
  <si>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</si>
  <si>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</si>
  <si>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</si>
  <si>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</si>
  <si>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</si>
  <si>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</si>
  <si>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</si>
  <si>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</si>
  <si>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</si>
  <si>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</si>
  <si>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</si>
  <si>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</si>
  <si>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</si>
  <si>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</si>
  <si>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</si>
  <si>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</si>
  <si>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</si>
  <si>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</si>
  <si>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</si>
  <si>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</si>
  <si>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</si>
  <si>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</si>
  <si>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</si>
  <si>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</si>
  <si>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</si>
  <si>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</si>
  <si>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</si>
  <si>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</si>
  <si>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</si>
  <si>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</si>
  <si>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</si>
  <si>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</si>
  <si>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</si>
  <si>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</si>
  <si>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</si>
  <si>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</si>
  <si>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</si>
  <si>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</si>
  <si>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</si>
  <si>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</si>
  <si>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</si>
  <si>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</si>
  <si>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</si>
  <si>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</si>
  <si>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</si>
  <si>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</si>
  <si>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</si>
  <si>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</si>
  <si>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</si>
  <si>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</si>
  <si>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</si>
  <si>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</si>
  <si>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</si>
  <si>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</si>
  <si>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</si>
  <si>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</si>
  <si>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</si>
  <si>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</si>
  <si>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</si>
  <si>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</si>
  <si>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</si>
  <si>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</si>
  <si>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</si>
  <si>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</si>
  <si>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</si>
  <si>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</si>
  <si>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</si>
  <si>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</si>
  <si>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</si>
  <si>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</si>
  <si>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</si>
  <si>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</si>
  <si>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</si>
  <si>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</si>
  <si>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</si>
  <si>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</si>
  <si>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</si>
  <si>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</si>
  <si>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</si>
  <si>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</si>
  <si>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</si>
  <si>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</si>
  <si>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</si>
  <si>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</si>
  <si>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</si>
  <si>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</si>
  <si>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</si>
  <si>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</si>
  <si>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</si>
  <si>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</si>
  <si>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</si>
  <si>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</si>
  <si>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</si>
  <si>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</si>
  <si>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</si>
  <si>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</si>
  <si>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</si>
  <si>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</si>
  <si>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</si>
  <si>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</si>
  <si>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</si>
  <si>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</si>
  <si>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</si>
  <si>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</si>
  <si>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</si>
  <si>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</si>
  <si>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</si>
  <si>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</si>
  <si>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</si>
  <si>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</si>
  <si>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</si>
  <si>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</si>
  <si>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</si>
  <si>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</si>
  <si>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</si>
  <si>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</si>
  <si>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</si>
  <si>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</si>
  <si>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</si>
  <si>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</si>
  <si>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</si>
  <si>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</si>
  <si>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</si>
  <si>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</si>
  <si>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</si>
  <si>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</si>
  <si>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</si>
  <si>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</si>
  <si>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</si>
  <si>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</si>
  <si>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</si>
  <si>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</si>
  <si>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</si>
  <si>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</si>
  <si>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</si>
  <si>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</si>
  <si>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</si>
  <si>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</si>
  <si>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</si>
  <si>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</si>
  <si>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</si>
  <si>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</si>
  <si>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</si>
  <si>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</si>
  <si>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</si>
  <si>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</si>
  <si>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</si>
  <si>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</si>
  <si>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</si>
  <si>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</si>
  <si>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</si>
  <si>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</si>
  <si>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</si>
  <si>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</si>
  <si>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</si>
  <si>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</si>
  <si>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</si>
  <si>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</si>
  <si>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</si>
  <si>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</si>
  <si>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</si>
  <si>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</si>
  <si>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</si>
  <si>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</si>
  <si>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</si>
  <si>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</si>
  <si>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</si>
  <si>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</si>
  <si>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</si>
  <si>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</si>
  <si>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</si>
  <si>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</si>
  <si>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</si>
  <si>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</si>
  <si>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</si>
  <si>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</si>
  <si>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</si>
  <si>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</si>
  <si>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</si>
  <si>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직책</t>
  </si>
  <si>
    <t>합계 : 기본급</t>
  </si>
  <si>
    <t>합계 : 상여금</t>
  </si>
  <si>
    <t>합계 : 퇴직금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</si>
  <si>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</si>
  <si>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</si>
  <si>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</si>
  <si>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</si>
  <si>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</si>
  <si>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</si>
  <si>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</si>
  <si>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</si>
  <si>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</si>
  <si>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</si>
  <si>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</si>
  <si>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</si>
  <si>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</si>
  <si>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</si>
  <si>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</si>
  <si>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</si>
  <si>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</si>
  <si>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</si>
  <si>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</si>
  <si>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</si>
  <si>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</si>
  <si>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</si>
  <si>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</si>
  <si>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</si>
  <si>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</si>
  <si>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</si>
  <si>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</si>
  <si>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</si>
  <si>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</si>
  <si>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</si>
  <si>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</si>
  <si>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</si>
  <si>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</si>
  <si>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전체 평균</t>
  </si>
  <si>
    <t>남 평균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</si>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</sst>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[초과달성]&quot;*0.0%;[Blue][=1]&quot;[목표달성]&quot;*0.0%;&quot;[목표미달]&quot;*0.0%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3A-4ACE-ACEE-39683455FAB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75983"/>
        <c:axId val="10427838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0427838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275983"/>
        <c:crosses val="max"/>
        <c:crossBetween val="between"/>
      </c:valAx>
      <c:catAx>
        <c:axId val="1042759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2783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10</xdr:row>
          <xdr:rowOff>7620</xdr:rowOff>
        </xdr:from>
        <xdr:to>
          <xdr:col>2</xdr:col>
          <xdr:colOff>655320</xdr:colOff>
          <xdr:row>11</xdr:row>
          <xdr:rowOff>213360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655320</xdr:colOff>
          <xdr:row>10</xdr:row>
          <xdr:rowOff>15240</xdr:rowOff>
        </xdr:from>
        <xdr:to>
          <xdr:col>5</xdr:col>
          <xdr:colOff>7620</xdr:colOff>
          <xdr:row>12</xdr:row>
          <xdr:rowOff>22860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6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3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99.702270254631" backgroundQuery="1" createdVersion="8" refreshedVersion="8" minRefreshableVersion="3" recordCount="10" xr:uid="{90AD63C5-0659-4142-B8D9-5C07B30267C2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F15232-CC7A-4A13-82C8-AADF52B973AC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2" numFmtId="176"/>
    <dataField name="합계 : 상여금" fld="4" baseField="2" baseItem="1" numFmtId="176"/>
    <dataField name="합계 : 퇴직금" fld="5" baseField="2" baseItem="2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topLeftCell="A2" workbookViewId="0">
      <selection activeCell="A5" sqref="A5:I18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32" t="s">
        <v>0</v>
      </c>
      <c r="C2" s="32"/>
      <c r="D2" s="32"/>
      <c r="E2" s="32"/>
      <c r="F2" s="32"/>
      <c r="G2" s="32"/>
      <c r="H2" s="32"/>
      <c r="I2" s="32"/>
    </row>
    <row r="4" spans="1:9" x14ac:dyDescent="0.4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4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31" t="s">
        <v>244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F23" sqref="F23"/>
    </sheetView>
  </sheetViews>
  <sheetFormatPr defaultRowHeight="17.399999999999999" x14ac:dyDescent="0.4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 x14ac:dyDescent="0.4">
      <c r="A2" s="26" t="s">
        <v>124</v>
      </c>
    </row>
    <row r="4" spans="1:10" x14ac:dyDescent="0.4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4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4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4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4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4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4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4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4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4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4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4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4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4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4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4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4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4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4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4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4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4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4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4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4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4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4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4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4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4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4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4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4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4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4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4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4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4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4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4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4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4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4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4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4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4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4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4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4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4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4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4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4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4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4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4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4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4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4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4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4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4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4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4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4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4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4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4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4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4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4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4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4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4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4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4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4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4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4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4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4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4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4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4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4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4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4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4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4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4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4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4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4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4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4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4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4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4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4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4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4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1" right="1" top="1" bottom="1" header="0.5" footer="0.5"/>
  <pageSetup paperSize="9" scale="71" firstPageNumber="2" fitToHeight="3" orientation="landscape" draft="1" useFirstPageNumber="1" r:id="rId1"/>
  <headerFooter scaleWithDoc="0" alignWithMargins="0">
    <oddHeader>&amp;C상반기 강좌 내영</oddHeader>
    <oddFooter>&amp;C&amp;P쪽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19" workbookViewId="0">
      <selection activeCell="I33" sqref="I33:J33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58</v>
      </c>
    </row>
    <row r="2" spans="1:10" x14ac:dyDescent="0.4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IF(AND(B3&gt;=15,D3&gt;=30000),REPT("★",B3/10),"")</f>
        <v/>
      </c>
    </row>
    <row r="4" spans="1:10" x14ac:dyDescent="0.4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IF(AND(B4&gt;=15,D4&gt;=30000),REPT("★",B4/10),"")</f>
        <v>★★</v>
      </c>
    </row>
    <row r="5" spans="1:10" x14ac:dyDescent="0.4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4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4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">
      <c r="A10" t="s">
        <v>67</v>
      </c>
    </row>
    <row r="11" spans="1:10" x14ac:dyDescent="0.4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">
      <c r="A12" s="1" t="s">
        <v>72</v>
      </c>
      <c r="B12" s="6">
        <v>670</v>
      </c>
      <c r="C12" s="6">
        <v>220</v>
      </c>
      <c r="D12" s="1">
        <f>MIN(VLOOKUP(B12,$F$14:$G$18,2,TRUE),VLOOKUP(B12,$I$14:$J$18,2,TRUE))</f>
        <v>5</v>
      </c>
      <c r="F12" t="s">
        <v>73</v>
      </c>
      <c r="I12" t="s">
        <v>74</v>
      </c>
    </row>
    <row r="13" spans="1:10" x14ac:dyDescent="0.4">
      <c r="A13" s="1" t="s">
        <v>75</v>
      </c>
      <c r="B13" s="6">
        <v>720</v>
      </c>
      <c r="C13" s="6">
        <v>150</v>
      </c>
      <c r="D13" s="1">
        <f t="shared" ref="D13:D18" si="1">MIN(VLOOKUP(B13,$F$14:$G$18,2,TRUE),VLOOKUP(B13,$I$14:$J$18,2,TRUE))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">
      <c r="A20" t="s">
        <v>82</v>
      </c>
      <c r="I20" t="s">
        <v>83</v>
      </c>
    </row>
    <row r="21" spans="1:13" x14ac:dyDescent="0.4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3" t="s">
        <v>84</v>
      </c>
      <c r="J21" s="1" t="s">
        <v>45</v>
      </c>
      <c r="K21" s="1"/>
      <c r="L21" s="1"/>
    </row>
    <row r="22" spans="1:13" x14ac:dyDescent="0.4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>승진대상</v>
      </c>
      <c r="I22" s="34"/>
      <c r="J22" s="5" t="s">
        <v>86</v>
      </c>
      <c r="K22" s="5" t="s">
        <v>87</v>
      </c>
      <c r="L22" s="5" t="s">
        <v>15</v>
      </c>
    </row>
    <row r="23" spans="1:13" x14ac:dyDescent="0.4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>승진대상</v>
      </c>
      <c r="I23" s="1" t="s">
        <v>85</v>
      </c>
      <c r="J23" s="7" cm="1">
        <f t="array" ref="J23">SUM(($F$22:$F$36&gt;=AVERAGE($F$22:$F$36))*($C$22:$C$36=J$22)*($B$22:$B$36=$I23)*$E$22:$E$36)</f>
        <v>2350000</v>
      </c>
      <c r="K23" s="7" cm="1">
        <f t="array" ref="K23">SUM(($F$22:$F$36&gt;=AVERAGE($F$22:$F$36))*($C$22:$C$36=K$22)*($B$22:$B$36=$I23)*$E$22:$E$36)</f>
        <v>940000</v>
      </c>
      <c r="L23" s="7" cm="1">
        <f t="array" ref="L23">SUM(($F$22:$F$36&gt;=AVERAGE($F$22:$F$36))*($C$22:$C$36=L$22)*($B$22:$B$36=$I23)*$E$22:$E$36)</f>
        <v>0</v>
      </c>
    </row>
    <row r="24" spans="1:13" x14ac:dyDescent="0.4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>승진대상</v>
      </c>
      <c r="I24" s="1" t="s">
        <v>88</v>
      </c>
      <c r="J24" s="7" cm="1">
        <f t="array" ref="J24">SUM(($F$22:$F$36&gt;=AVERAGE($F$22:$F$36))*($C$22:$C$36=J$22)*($B$22:$B$36=$I24)*$E$22:$E$36)</f>
        <v>1000000</v>
      </c>
      <c r="K24" s="7" cm="1">
        <f t="array" ref="K24">SUM(($F$22:$F$36&gt;=AVERAGE($F$22:$F$36))*($C$22:$C$36=K$22)*($B$22:$B$36=$I24)*$E$22:$E$36)</f>
        <v>1780000</v>
      </c>
      <c r="L24" s="7" cm="1">
        <f t="array" ref="L24">SUM(($F$22:$F$36&gt;=AVERAGE($F$22:$F$36))*($C$22:$C$36=L$22)*($B$22:$B$36=$I24)*$E$22:$E$36)</f>
        <v>700000</v>
      </c>
    </row>
    <row r="25" spans="1:13" x14ac:dyDescent="0.4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 cm="1">
        <f t="array" ref="J25">SUM(($F$22:$F$36&gt;=AVERAGE($F$22:$F$36))*($C$22:$C$36=J$22)*($B$22:$B$36=$I25)*$E$22:$E$36)</f>
        <v>1100000</v>
      </c>
      <c r="K25" s="7" cm="1">
        <f t="array" ref="K25">SUM(($F$22:$F$36&gt;=AVERAGE($F$22:$F$36))*($C$22:$C$36=K$22)*($B$22:$B$36=$I25)*$E$22:$E$36)</f>
        <v>0</v>
      </c>
      <c r="L25" s="7" cm="1">
        <f t="array" ref="L25">SUM(($F$22:$F$36&gt;=AVERAGE($F$22:$F$36))*($C$22:$C$36=L$22)*($B$22:$B$36=$I25)*$E$22:$E$36)</f>
        <v>650000</v>
      </c>
    </row>
    <row r="26" spans="1:13" x14ac:dyDescent="0.4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4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>승진대상</v>
      </c>
    </row>
    <row r="28" spans="1:13" x14ac:dyDescent="0.4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244</v>
      </c>
      <c r="J28" s="9"/>
      <c r="K28" s="9" t="s">
        <v>90</v>
      </c>
      <c r="L28" s="9"/>
      <c r="M28" s="9"/>
    </row>
    <row r="29" spans="1:13" x14ac:dyDescent="0.4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>승진대상</v>
      </c>
      <c r="I29" s="5" t="b">
        <f>E22*0.5&gt;=450000</f>
        <v>1</v>
      </c>
      <c r="J29" s="9"/>
      <c r="K29" s="35">
        <f>DCOUNTA($E$22:$E$36,1,I28:I29)</f>
        <v>8</v>
      </c>
      <c r="L29" s="35"/>
      <c r="M29" s="35"/>
    </row>
    <row r="30" spans="1:13" x14ac:dyDescent="0.4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>승진대상</v>
      </c>
    </row>
    <row r="31" spans="1:13" x14ac:dyDescent="0.4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>승진대상</v>
      </c>
      <c r="I31" t="s">
        <v>121</v>
      </c>
    </row>
    <row r="32" spans="1:13" x14ac:dyDescent="0.4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4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>승진대상</v>
      </c>
      <c r="I33" s="1" t="str">
        <f>_xlfn.XLOOKUP(MAX($E$22:$E$36),$E$22:$E$36,A22:A36)</f>
        <v>신소진</v>
      </c>
      <c r="J33" s="1" t="str">
        <f>_xlfn.XLOOKUP(MAX($E$22:$E$36),$E$22:$E$36,B22:B36)</f>
        <v>기획부</v>
      </c>
    </row>
    <row r="34" spans="1:10" x14ac:dyDescent="0.4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4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4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>승진대상</v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A4" sqref="A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39" t="s">
        <v>245</v>
      </c>
      <c r="B1" t="s">
        <v>246</v>
      </c>
    </row>
    <row r="3" spans="1:6" x14ac:dyDescent="0.4">
      <c r="A3" s="39" t="s">
        <v>250</v>
      </c>
      <c r="B3" s="39" t="s">
        <v>3</v>
      </c>
      <c r="C3" t="s">
        <v>251</v>
      </c>
      <c r="D3" t="s">
        <v>252</v>
      </c>
      <c r="E3" t="s">
        <v>253</v>
      </c>
      <c r="F3" t="s">
        <v>254</v>
      </c>
    </row>
    <row r="4" spans="1:6" x14ac:dyDescent="0.4">
      <c r="A4" t="s">
        <v>12</v>
      </c>
      <c r="C4" s="41">
        <v>4000</v>
      </c>
      <c r="D4" s="41">
        <v>16000</v>
      </c>
      <c r="E4" s="41">
        <v>76080</v>
      </c>
      <c r="F4" s="40">
        <v>0.24912162361285295</v>
      </c>
    </row>
    <row r="5" spans="1:6" x14ac:dyDescent="0.4">
      <c r="B5" t="s">
        <v>248</v>
      </c>
      <c r="C5" s="41">
        <v>4000</v>
      </c>
      <c r="D5" s="41">
        <v>16000</v>
      </c>
      <c r="E5" s="41">
        <v>76080</v>
      </c>
      <c r="F5" s="40">
        <v>0.24912162361285295</v>
      </c>
    </row>
    <row r="6" spans="1:6" x14ac:dyDescent="0.4">
      <c r="A6" t="s">
        <v>15</v>
      </c>
      <c r="C6" s="41">
        <v>5400</v>
      </c>
      <c r="D6" s="41">
        <v>21600</v>
      </c>
      <c r="E6" s="41">
        <v>75708</v>
      </c>
      <c r="F6" s="40">
        <v>0.24790352103682795</v>
      </c>
    </row>
    <row r="7" spans="1:6" x14ac:dyDescent="0.4">
      <c r="B7" t="s">
        <v>89</v>
      </c>
      <c r="C7" s="41">
        <v>3600</v>
      </c>
      <c r="D7" s="41">
        <v>14400</v>
      </c>
      <c r="E7" s="41">
        <v>43272</v>
      </c>
      <c r="F7" s="40">
        <v>0.1416928351337457</v>
      </c>
    </row>
    <row r="8" spans="1:6" x14ac:dyDescent="0.4">
      <c r="B8" t="s">
        <v>249</v>
      </c>
      <c r="C8" s="41">
        <v>1800</v>
      </c>
      <c r="D8" s="41">
        <v>7200</v>
      </c>
      <c r="E8" s="41">
        <v>32436</v>
      </c>
      <c r="F8" s="40">
        <v>0.10621068590308226</v>
      </c>
    </row>
    <row r="9" spans="1:6" x14ac:dyDescent="0.4">
      <c r="A9" t="s">
        <v>86</v>
      </c>
      <c r="C9" s="41">
        <v>5600</v>
      </c>
      <c r="D9" s="41">
        <v>22400</v>
      </c>
      <c r="E9" s="41">
        <v>88480</v>
      </c>
      <c r="F9" s="40">
        <v>0.289725042813686</v>
      </c>
    </row>
    <row r="10" spans="1:6" x14ac:dyDescent="0.4">
      <c r="B10" t="s">
        <v>249</v>
      </c>
      <c r="C10" s="41">
        <v>2800</v>
      </c>
      <c r="D10" s="41">
        <v>11200</v>
      </c>
      <c r="E10" s="41">
        <v>70140</v>
      </c>
      <c r="F10" s="40">
        <v>0.22967127602793777</v>
      </c>
    </row>
    <row r="11" spans="1:6" x14ac:dyDescent="0.4">
      <c r="B11" t="s">
        <v>248</v>
      </c>
      <c r="C11" s="41">
        <v>2800</v>
      </c>
      <c r="D11" s="41">
        <v>11200</v>
      </c>
      <c r="E11" s="41">
        <v>18340</v>
      </c>
      <c r="F11" s="40">
        <v>6.0053766785748197E-2</v>
      </c>
    </row>
    <row r="12" spans="1:6" x14ac:dyDescent="0.4">
      <c r="A12" t="s">
        <v>9</v>
      </c>
      <c r="C12" s="41">
        <v>3000</v>
      </c>
      <c r="D12" s="41">
        <v>10000</v>
      </c>
      <c r="E12" s="41"/>
      <c r="F12" s="40">
        <v>0</v>
      </c>
    </row>
    <row r="13" spans="1:6" x14ac:dyDescent="0.4">
      <c r="B13" t="s">
        <v>89</v>
      </c>
      <c r="C13" s="41">
        <v>1500</v>
      </c>
      <c r="D13" s="41">
        <v>5000</v>
      </c>
      <c r="E13" s="41"/>
      <c r="F13" s="40">
        <v>0</v>
      </c>
    </row>
    <row r="14" spans="1:6" x14ac:dyDescent="0.4">
      <c r="B14" t="s">
        <v>248</v>
      </c>
      <c r="C14" s="41">
        <v>1500</v>
      </c>
      <c r="D14" s="41">
        <v>5000</v>
      </c>
      <c r="E14" s="41"/>
      <c r="F14" s="40">
        <v>0</v>
      </c>
    </row>
    <row r="15" spans="1:6" x14ac:dyDescent="0.4">
      <c r="A15" t="s">
        <v>87</v>
      </c>
      <c r="C15" s="41">
        <v>2500</v>
      </c>
      <c r="D15" s="41">
        <v>10000</v>
      </c>
      <c r="E15" s="41">
        <v>65125</v>
      </c>
      <c r="F15" s="40">
        <v>0.21324981253663314</v>
      </c>
    </row>
    <row r="16" spans="1:6" x14ac:dyDescent="0.4">
      <c r="B16" t="s">
        <v>248</v>
      </c>
      <c r="C16" s="41">
        <v>2500</v>
      </c>
      <c r="D16" s="41">
        <v>10000</v>
      </c>
      <c r="E16" s="41">
        <v>65125</v>
      </c>
      <c r="F16" s="40">
        <v>0.21324981253663314</v>
      </c>
    </row>
    <row r="17" spans="1:6" x14ac:dyDescent="0.4">
      <c r="A17" t="s">
        <v>247</v>
      </c>
      <c r="C17" s="41">
        <v>20500</v>
      </c>
      <c r="D17" s="41">
        <v>80000</v>
      </c>
      <c r="E17" s="41">
        <v>305393</v>
      </c>
      <c r="F17" s="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0"/>
  <sheetViews>
    <sheetView workbookViewId="0">
      <selection activeCell="G23" sqref="G23"/>
    </sheetView>
  </sheetViews>
  <sheetFormatPr defaultRowHeight="17.399999999999999" outlineLevelRow="2" x14ac:dyDescent="0.4"/>
  <cols>
    <col min="3" max="3" width="19.19921875" customWidth="1"/>
    <col min="4" max="4" width="9.8984375" bestFit="1" customWidth="1"/>
    <col min="5" max="9" width="7.19921875" customWidth="1"/>
  </cols>
  <sheetData>
    <row r="2" spans="1:9" x14ac:dyDescent="0.4">
      <c r="A2" t="s">
        <v>97</v>
      </c>
    </row>
    <row r="3" spans="1:9" x14ac:dyDescent="0.4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2" x14ac:dyDescent="0.4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2" x14ac:dyDescent="0.4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1" x14ac:dyDescent="0.4">
      <c r="C6" t="e">
        <f>SUBTOTAL(1,C4:C5)</f>
        <v>#DIV/0!</v>
      </c>
      <c r="D6" s="42" t="s">
        <v>288</v>
      </c>
      <c r="E6" s="25"/>
      <c r="F6" s="25"/>
      <c r="G6" s="25"/>
      <c r="H6" s="25"/>
      <c r="I6" s="25"/>
    </row>
    <row r="7" spans="1:9" outlineLevel="2" x14ac:dyDescent="0.4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1" x14ac:dyDescent="0.4">
      <c r="C8" t="e">
        <f>SUBTOTAL(1,C7:C7)</f>
        <v>#DIV/0!</v>
      </c>
      <c r="D8" s="42" t="s">
        <v>289</v>
      </c>
      <c r="E8" s="25"/>
      <c r="F8" s="25"/>
      <c r="G8" s="25"/>
      <c r="H8" s="25"/>
      <c r="I8" s="25"/>
    </row>
    <row r="9" spans="1:9" outlineLevel="2" x14ac:dyDescent="0.4">
      <c r="A9" t="s">
        <v>269</v>
      </c>
      <c r="B9" t="s">
        <v>270</v>
      </c>
      <c r="C9" t="s">
        <v>271</v>
      </c>
      <c r="D9" t="s">
        <v>265</v>
      </c>
      <c r="E9" s="25">
        <v>27</v>
      </c>
      <c r="F9" s="25">
        <v>30</v>
      </c>
      <c r="G9" s="25">
        <v>8</v>
      </c>
      <c r="H9" s="25">
        <v>12</v>
      </c>
      <c r="I9" s="25">
        <v>77</v>
      </c>
    </row>
    <row r="10" spans="1:9" outlineLevel="2" x14ac:dyDescent="0.4">
      <c r="A10" t="s">
        <v>285</v>
      </c>
      <c r="B10" t="s">
        <v>286</v>
      </c>
      <c r="C10" t="s">
        <v>271</v>
      </c>
      <c r="D10" t="s">
        <v>265</v>
      </c>
      <c r="E10" s="25">
        <v>25</v>
      </c>
      <c r="F10" s="25">
        <v>28</v>
      </c>
      <c r="G10" s="25">
        <v>5</v>
      </c>
      <c r="H10" s="25">
        <v>15</v>
      </c>
      <c r="I10" s="25">
        <v>73</v>
      </c>
    </row>
    <row r="11" spans="1:9" outlineLevel="1" x14ac:dyDescent="0.4">
      <c r="C11" t="e">
        <f>SUBTOTAL(1,C9:C10)</f>
        <v>#DIV/0!</v>
      </c>
      <c r="D11" s="42" t="s">
        <v>288</v>
      </c>
      <c r="E11" s="25"/>
      <c r="F11" s="25"/>
      <c r="G11" s="25"/>
      <c r="H11" s="25"/>
      <c r="I11" s="25"/>
    </row>
    <row r="12" spans="1:9" outlineLevel="2" x14ac:dyDescent="0.4">
      <c r="A12" t="s">
        <v>281</v>
      </c>
      <c r="B12" t="s">
        <v>282</v>
      </c>
      <c r="C12" t="s">
        <v>271</v>
      </c>
      <c r="D12" t="s">
        <v>268</v>
      </c>
      <c r="E12" s="25">
        <v>29</v>
      </c>
      <c r="F12" s="25">
        <v>40</v>
      </c>
      <c r="G12" s="25">
        <v>10</v>
      </c>
      <c r="H12" s="25">
        <v>18</v>
      </c>
      <c r="I12" s="25">
        <v>97</v>
      </c>
    </row>
    <row r="13" spans="1:9" outlineLevel="1" x14ac:dyDescent="0.4">
      <c r="C13" t="e">
        <f>SUBTOTAL(1,C12:C12)</f>
        <v>#DIV/0!</v>
      </c>
      <c r="D13" s="42" t="s">
        <v>289</v>
      </c>
      <c r="E13" s="25"/>
      <c r="F13" s="25"/>
      <c r="G13" s="25"/>
      <c r="H13" s="25"/>
      <c r="I13" s="25"/>
    </row>
    <row r="14" spans="1:9" outlineLevel="2" x14ac:dyDescent="0.4">
      <c r="A14" t="s">
        <v>262</v>
      </c>
      <c r="B14" t="s">
        <v>263</v>
      </c>
      <c r="C14" t="s">
        <v>264</v>
      </c>
      <c r="D14" t="s">
        <v>265</v>
      </c>
      <c r="E14" s="25">
        <v>28</v>
      </c>
      <c r="F14" s="25">
        <v>38</v>
      </c>
      <c r="G14" s="25">
        <v>8</v>
      </c>
      <c r="H14" s="25">
        <v>17</v>
      </c>
      <c r="I14" s="25">
        <v>91</v>
      </c>
    </row>
    <row r="15" spans="1:9" outlineLevel="2" x14ac:dyDescent="0.4">
      <c r="A15" t="s">
        <v>279</v>
      </c>
      <c r="B15" t="s">
        <v>280</v>
      </c>
      <c r="C15" t="s">
        <v>264</v>
      </c>
      <c r="D15" t="s">
        <v>265</v>
      </c>
      <c r="E15" s="25">
        <v>25</v>
      </c>
      <c r="F15" s="25">
        <v>33</v>
      </c>
      <c r="G15" s="25">
        <v>5</v>
      </c>
      <c r="H15" s="25">
        <v>20</v>
      </c>
      <c r="I15" s="25">
        <v>83</v>
      </c>
    </row>
    <row r="16" spans="1:9" outlineLevel="1" x14ac:dyDescent="0.4">
      <c r="C16" t="e">
        <f>SUBTOTAL(1,C14:C15)</f>
        <v>#DIV/0!</v>
      </c>
      <c r="D16" s="42" t="s">
        <v>288</v>
      </c>
      <c r="E16" s="25"/>
      <c r="F16" s="25"/>
      <c r="G16" s="25"/>
      <c r="H16" s="25"/>
      <c r="I16" s="25"/>
    </row>
    <row r="17" spans="1:9" outlineLevel="2" x14ac:dyDescent="0.4">
      <c r="A17" t="s">
        <v>266</v>
      </c>
      <c r="B17" t="s">
        <v>267</v>
      </c>
      <c r="C17" t="s">
        <v>264</v>
      </c>
      <c r="D17" t="s">
        <v>268</v>
      </c>
      <c r="E17" s="25">
        <v>26</v>
      </c>
      <c r="F17" s="25">
        <v>32</v>
      </c>
      <c r="G17" s="25">
        <v>10</v>
      </c>
      <c r="H17" s="25">
        <v>18</v>
      </c>
      <c r="I17" s="25">
        <v>86</v>
      </c>
    </row>
    <row r="18" spans="1:9" outlineLevel="2" x14ac:dyDescent="0.4">
      <c r="A18" t="s">
        <v>275</v>
      </c>
      <c r="B18" t="s">
        <v>276</v>
      </c>
      <c r="C18" t="s">
        <v>264</v>
      </c>
      <c r="D18" t="s">
        <v>268</v>
      </c>
      <c r="E18" s="25">
        <v>30</v>
      </c>
      <c r="F18" s="25">
        <v>37</v>
      </c>
      <c r="G18" s="25">
        <v>8</v>
      </c>
      <c r="H18" s="25">
        <v>18</v>
      </c>
      <c r="I18" s="25">
        <v>93</v>
      </c>
    </row>
    <row r="19" spans="1:9" outlineLevel="1" x14ac:dyDescent="0.4">
      <c r="C19" t="e">
        <f>SUBTOTAL(1,C17:C18)</f>
        <v>#DIV/0!</v>
      </c>
      <c r="D19" s="42" t="s">
        <v>289</v>
      </c>
      <c r="E19" s="25"/>
      <c r="F19" s="25"/>
      <c r="G19" s="25"/>
      <c r="H19" s="25"/>
      <c r="I19" s="25"/>
    </row>
    <row r="20" spans="1:9" x14ac:dyDescent="0.4">
      <c r="C20" t="e">
        <f>SUBTOTAL(1,C4:C18)</f>
        <v>#DIV/0!</v>
      </c>
      <c r="D20" s="42" t="s">
        <v>287</v>
      </c>
      <c r="E20" s="25"/>
      <c r="F20" s="25"/>
      <c r="G20" s="25"/>
      <c r="H20" s="25"/>
      <c r="I20" s="25"/>
    </row>
  </sheetData>
  <sortState xmlns:xlrd2="http://schemas.microsoft.com/office/spreadsheetml/2017/richdata2" ref="A4:I18">
    <sortCondition ref="C4:C18"/>
    <sortCondition ref="D4:D18"/>
  </sortState>
  <dataConsolidate/>
  <phoneticPr fontId="1" type="noConversion"/>
  <dataValidations count="1">
    <dataValidation type="custom" imeMode="halfAlpha" operator="equal" allowBlank="1" showInputMessage="1" promptTitle="입력방법" prompt="반드시 4글자로 입력하시오." sqref="A4 A15 A10 A9 A7 A5 A14 A12 A17 A18" xr:uid="{2FC185DC-DF8F-4A17-A694-CEEBBD2D70D0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M19" sqref="M19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36" t="s">
        <v>98</v>
      </c>
      <c r="B1" s="36"/>
      <c r="C1" s="36"/>
      <c r="D1" s="36"/>
      <c r="E1" s="36"/>
      <c r="F1" s="36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 x14ac:dyDescent="0.45">
      <c r="A10" s="37" t="s">
        <v>110</v>
      </c>
      <c r="B10" s="38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F15" sqref="F15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36" t="s">
        <v>98</v>
      </c>
      <c r="B1" s="36"/>
      <c r="C1" s="36"/>
      <c r="D1" s="36"/>
      <c r="E1" s="36"/>
      <c r="F1" s="36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15240</xdr:colOff>
                    <xdr:row>10</xdr:row>
                    <xdr:rowOff>7620</xdr:rowOff>
                  </from>
                  <to>
                    <xdr:col>2</xdr:col>
                    <xdr:colOff>655320</xdr:colOff>
                    <xdr:row>11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" name="Button 3">
              <controlPr defaultSize="0" print="0" autoFill="0" autoPict="0" macro="[0]!아이콘보기">
                <anchor moveWithCells="1" sizeWithCells="1">
                  <from>
                    <xdr:col>2</xdr:col>
                    <xdr:colOff>655320</xdr:colOff>
                    <xdr:row>10</xdr:row>
                    <xdr:rowOff>15240</xdr:rowOff>
                  </from>
                  <to>
                    <xdr:col>5</xdr:col>
                    <xdr:colOff>7620</xdr:colOff>
                    <xdr:row>12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tabSelected="1" workbookViewId="0">
      <selection activeCell="H20" sqref="H20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111</v>
      </c>
    </row>
    <row r="3" spans="1:9" x14ac:dyDescent="0.4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4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4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4">
      <c r="H6" t="s">
        <v>119</v>
      </c>
      <c r="I6">
        <v>220000</v>
      </c>
    </row>
    <row r="7" spans="1:9" x14ac:dyDescent="0.4">
      <c r="H7" t="s">
        <v>116</v>
      </c>
      <c r="I7">
        <v>170000</v>
      </c>
    </row>
    <row r="8" spans="1:9" x14ac:dyDescent="0.4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2025-08-30T08:17:57Z</dcterms:modified>
</cp:coreProperties>
</file>