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3 기본모의고사\"/>
    </mc:Choice>
  </mc:AlternateContent>
  <xr:revisionPtr revIDLastSave="0" documentId="13_ncr:1_{AD82733E-B4C4-483B-9121-3AAD53FDF39F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1" i="1" l="1"/>
  <c r="J33" i="2"/>
  <c r="I33" i="2"/>
  <c r="K29" i="2"/>
  <c r="I29" i="2"/>
  <c r="K23" i="2" a="1"/>
  <c r="K23" i="2" s="1"/>
  <c r="L23" i="2" a="1"/>
  <c r="L23" i="2"/>
  <c r="K24" i="2" a="1"/>
  <c r="K24" i="2" s="1"/>
  <c r="L24" i="2" a="1"/>
  <c r="L24" i="2"/>
  <c r="K25" i="2" a="1"/>
  <c r="K25" i="2" s="1"/>
  <c r="L25" i="2" a="1"/>
  <c r="L25" i="2" s="1"/>
  <c r="J24" i="2" a="1"/>
  <c r="J24" i="2"/>
  <c r="J25" i="2" a="1"/>
  <c r="J25" i="2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G6" i="1"/>
  <c r="I6" i="1" s="1"/>
  <c r="H6" i="1"/>
  <c r="G7" i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H17" i="1"/>
  <c r="G18" i="1"/>
  <c r="I18" i="1" s="1"/>
  <c r="H18" i="1"/>
  <c r="G29" i="2" a="1"/>
  <c r="G24" i="2" a="1"/>
  <c r="G32" i="2" a="1"/>
  <c r="G23" i="2" a="1"/>
  <c r="G31" i="2" a="1"/>
  <c r="G26" i="2" a="1"/>
  <c r="G34" i="2" a="1"/>
  <c r="G25" i="2" a="1"/>
  <c r="G33" i="2" a="1"/>
  <c r="G28" i="2" a="1"/>
  <c r="G36" i="2" a="1"/>
  <c r="G27" i="2" a="1"/>
  <c r="G35" i="2" a="1"/>
  <c r="G30" i="2" a="1"/>
  <c r="G22" i="2" a="1"/>
  <c r="I7" i="1" l="1"/>
  <c r="I17" i="1"/>
  <c r="I5" i="1"/>
  <c r="G36" i="2"/>
  <c r="G34" i="2"/>
  <c r="G32" i="2"/>
  <c r="G30" i="2"/>
  <c r="G28" i="2"/>
  <c r="G26" i="2"/>
  <c r="G24" i="2"/>
  <c r="G35" i="2"/>
  <c r="G33" i="2"/>
  <c r="G31" i="2"/>
  <c r="G29" i="2"/>
  <c r="G27" i="2"/>
  <c r="G25" i="2"/>
  <c r="G23" i="2"/>
  <c r="G22" i="2"/>
  <c r="I24" i="10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05881B-DF0D-44F2-86D5-3DAF2D2DC701}" name="MS Access Database_Query" type="1" refreshedVersion="8" background="1">
    <dbPr connection="DSN=MS Access Database;DBQ=C:\Users\SAMSUNG\Desktop\길벗컴활1급\01 엑셀 - 2회독\03 기본모의고사\퇴직금현황.accdb;DefaultDir=C:\Users\SAMSUNG\Desktop\길벗컴활1급\01 엑셀 - 2회독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<sst xmlns="http://schemas.openxmlformats.org/spreadsheetml/2006/main" count="359" uniqueCount="195">
  <si>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</si>
  <si>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</si>
  <si>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</si>
  <si>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</si>
  <si>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</si>
  <si>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</si>
  <si>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</si>
  <si>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</si>
  <si>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</si>
  <si>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</si>
  <si>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</si>
  <si>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</si>
  <si>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</si>
  <si>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</si>
  <si>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</si>
  <si>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</si>
  <si>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</si>
  <si>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</si>
  <si>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</si>
  <si>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</si>
  <si>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</si>
  <si>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</si>
  <si>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</si>
  <si>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</si>
  <si>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</si>
  <si>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</si>
  <si>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</si>
  <si>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</si>
  <si>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</si>
  <si>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</si>
  <si>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</si>
  <si>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</si>
  <si>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</si>
  <si>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</si>
  <si>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</si>
  <si>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</si>
  <si>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</si>
  <si>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</si>
  <si>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</si>
  <si>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</si>
  <si>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</si>
  <si>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</si>
  <si>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</si>
  <si>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</si>
  <si>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</si>
  <si>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</si>
  <si>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</si>
  <si>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</si>
  <si>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</si>
  <si>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</si>
  <si>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</si>
  <si>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</si>
  <si>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</si>
  <si>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</si>
  <si>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</si>
  <si>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</si>
  <si>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</si>
  <si>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</si>
  <si>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</si>
  <si>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</si>
  <si>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</si>
  <si>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</si>
  <si>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</si>
  <si>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</si>
  <si>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</si>
  <si>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</si>
  <si>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</si>
  <si>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</si>
  <si>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</si>
  <si>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</si>
  <si>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</si>
  <si>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</si>
  <si>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</si>
  <si>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</si>
  <si>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</si>
  <si>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</si>
  <si>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</si>
  <si>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</si>
  <si>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</si>
  <si>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</si>
  <si>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</si>
  <si>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</si>
  <si>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</si>
  <si>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</si>
  <si>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</si>
  <si>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</si>
  <si>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</si>
  <si>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</si>
  <si>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</si>
  <si>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</si>
  <si>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</si>
  <si>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</si>
  <si>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</si>
  <si>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</si>
  <si>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</si>
  <si>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</si>
  <si>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</si>
  <si>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</si>
  <si>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</si>
  <si>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</si>
  <si>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</si>
  <si>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</si>
  <si>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</si>
  <si>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</si>
  <si>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</si>
  <si>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</si>
  <si>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</si>
  <si>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</si>
  <si>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</si>
  <si>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</si>
  <si>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</si>
  <si>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</si>
  <si>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</si>
  <si>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</si>
  <si>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</si>
  <si>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</si>
  <si>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</si>
  <si>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</si>
  <si>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</si>
  <si>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</si>
  <si>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</si>
  <si>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</si>
  <si>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</si>
  <si>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</si>
  <si>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</si>
  <si>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</si>
  <si>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</si>
  <si>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</si>
  <si>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</si>
  <si>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</si>
  <si>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</si>
  <si>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</si>
  <si>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</si>
  <si>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</si>
  <si>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</si>
  <si>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</si>
  <si>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</si>
  <si>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</si>
  <si>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</si>
  <si>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</si>
  <si>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</si>
  <si>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</si>
  <si>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</si>
  <si>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</si>
  <si>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</si>
  <si>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</si>
  <si>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</si>
  <si>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</si>
  <si>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</si>
  <si>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</si>
  <si>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</si>
  <si>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</si>
  <si>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</si>
  <si>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</si>
  <si>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</si>
  <si>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</si>
  <si>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</si>
  <si>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</si>
  <si>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</si>
  <si>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</si>
  <si>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</si>
  <si>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</si>
  <si>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</si>
  <si>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</si>
  <si>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</si>
  <si>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</si>
  <si>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</si>
  <si>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</si>
  <si>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</si>
  <si>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</si>
  <si>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</si>
  <si>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</si>
  <si>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</si>
  <si>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</si>
  <si>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</si>
  <si>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</si>
  <si>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</si>
  <si>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</si>
  <si>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</si>
  <si>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</si>
  <si>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</si>
  <si>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</si>
  <si>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</si>
  <si>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</si>
  <si>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</si>
  <si>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</si>
  <si>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</si>
  <si>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</si>
  <si>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</si>
  <si>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</si>
  <si>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</si>
  <si>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</si>
  <si>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</si>
  <si>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</si>
  <si>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기본급50%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</si>
</sst>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Red][&gt;1]&quot;[초과달성]&quot;* 0.0%;[Blue][=1]&quot;[목표달성]&quot;* 0.0%;&quot;[목표미달]&quot;* 0.0%"/>
    <numFmt numFmtId="177" formatCode="#,##0_ 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9" fillId="0" borderId="0" xfId="0" applyFont="1">
      <alignment vertical="center"/>
    </xf>
    <xf numFmtId="176" fontId="0" fillId="0" borderId="7" xfId="2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176" fontId="0" fillId="0" borderId="13" xfId="2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0" borderId="0" xfId="0" applyFont="1">
      <alignment vertical="center"/>
    </xf>
    <xf numFmtId="3" fontId="11" fillId="0" borderId="0" xfId="0" applyNumberFormat="1" applyFon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430BDB1F-C9D7-4A3A-B467-D9E65B7119F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92-488E-8FBF-E3D1F4E6CD8E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1292-488E-8FBF-E3D1F4E6CD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92-488E-8FBF-E3D1F4E6CD8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92-488E-8FBF-E3D1F4E6CD8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92-488E-8FBF-E3D1F4E6CD8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92-488E-8FBF-E3D1F4E6CD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4175072"/>
        <c:axId val="1884176512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8841765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4175072"/>
        <c:crosses val="max"/>
        <c:crossBetween val="between"/>
      </c:valAx>
      <c:catAx>
        <c:axId val="1884175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841765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43.558456481478" backgroundQuery="1" createdVersion="8" refreshedVersion="8" minRefreshableVersion="3" recordCount="10" xr:uid="{C94C5611-BDF8-4EDF-AA70-75D754FCD10F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5B2C0F-6130-460E-8799-50C0C2EF6B27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1" baseItem="1" numFmtId="177"/>
    <dataField name="합계 : 상여금" fld="4" baseField="1" baseItem="1" numFmtId="177"/>
    <dataField name="합계 : 퇴직금" fld="5" baseField="1" baseItem="1" numFmtId="177"/>
    <dataField name="합계 : 비율" fld="6" showDataAs="percentOfCol" baseField="1" baseItem="1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topLeftCell="A7" workbookViewId="0">
      <selection activeCell="K13" sqref="K13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45" t="s">
        <v>0</v>
      </c>
      <c r="C2" s="45"/>
      <c r="D2" s="45"/>
      <c r="E2" s="45"/>
      <c r="F2" s="45"/>
      <c r="G2" s="45"/>
      <c r="H2" s="45"/>
      <c r="I2" s="45"/>
    </row>
    <row r="4" spans="1:9" x14ac:dyDescent="0.4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4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7" t="s">
        <v>143</v>
      </c>
    </row>
    <row r="21" spans="1:9" x14ac:dyDescent="0.4">
      <c r="A21" t="b">
        <f>AND(MID($A5,5,1)="1",OR(MONTH($C5)=4,MONTH($C5)=5))</f>
        <v>1</v>
      </c>
    </row>
    <row r="23" spans="1:9" x14ac:dyDescent="0.4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4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K14" sqref="K14"/>
    </sheetView>
  </sheetViews>
  <sheetFormatPr defaultRowHeight="17.399999999999999" x14ac:dyDescent="0.4"/>
  <cols>
    <col min="1" max="1" width="15.3984375" customWidth="1"/>
    <col min="4" max="4" width="11.8984375" bestFit="1" customWidth="1"/>
    <col min="5" max="5" width="10.8984375" bestFit="1" customWidth="1"/>
    <col min="6" max="7" width="11.8984375" bestFit="1" customWidth="1"/>
    <col min="8" max="8" width="11.59765625" customWidth="1"/>
    <col min="9" max="9" width="13.5" bestFit="1" customWidth="1"/>
  </cols>
  <sheetData>
    <row r="1" spans="1:9" ht="21" x14ac:dyDescent="0.4">
      <c r="A1" s="46" t="s">
        <v>44</v>
      </c>
      <c r="B1" s="46"/>
      <c r="C1" s="46"/>
      <c r="D1" s="46"/>
      <c r="E1" s="46"/>
      <c r="F1" s="46"/>
      <c r="G1" s="46"/>
      <c r="H1" s="46"/>
      <c r="I1" s="46"/>
    </row>
    <row r="2" spans="1:9" ht="18" thickBot="1" x14ac:dyDescent="0.45"/>
    <row r="3" spans="1:9" ht="18" thickBot="1" x14ac:dyDescent="0.4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8" thickTop="1" x14ac:dyDescent="0.4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8" thickBot="1" x14ac:dyDescent="0.45">
      <c r="A13" s="47" t="s">
        <v>74</v>
      </c>
      <c r="B13" s="47"/>
      <c r="C13" s="47"/>
      <c r="D13" s="47"/>
      <c r="E13" s="47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">
      <c r="A14" t="s">
        <v>75</v>
      </c>
      <c r="C14" s="9">
        <v>0.1</v>
      </c>
    </row>
    <row r="16" spans="1:9" ht="18" thickBot="1" x14ac:dyDescent="0.45">
      <c r="A16" t="s">
        <v>76</v>
      </c>
    </row>
    <row r="17" spans="1:5" x14ac:dyDescent="0.4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8" thickBot="1" x14ac:dyDescent="0.4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13" workbookViewId="0">
      <selection activeCell="K29" sqref="K29:M29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77</v>
      </c>
    </row>
    <row r="2" spans="1:10" x14ac:dyDescent="0.4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">
      <c r="A3" s="18" t="s">
        <v>83</v>
      </c>
      <c r="B3" s="18">
        <v>15</v>
      </c>
      <c r="C3" s="19">
        <v>1575</v>
      </c>
      <c r="D3" s="19">
        <v>23625</v>
      </c>
      <c r="E3" s="1" t="str">
        <f>IF(AND($B3&gt;=15,$C3&gt;=2000,$D3&gt;=30000),REPT("★",$B3/10),"")</f>
        <v/>
      </c>
    </row>
    <row r="4" spans="1:10" x14ac:dyDescent="0.4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IF(AND($B4&gt;=15,$C4&gt;=2000,$D4&gt;=30000),REPT("★",$B4/10),"")</f>
        <v>★★</v>
      </c>
    </row>
    <row r="5" spans="1:10" x14ac:dyDescent="0.4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/>
      </c>
    </row>
    <row r="6" spans="1:10" x14ac:dyDescent="0.4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/>
      </c>
    </row>
    <row r="8" spans="1:10" x14ac:dyDescent="0.4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">
      <c r="A10" t="s">
        <v>86</v>
      </c>
    </row>
    <row r="11" spans="1:10" x14ac:dyDescent="0.4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">
      <c r="A12" s="1" t="s">
        <v>91</v>
      </c>
      <c r="B12" s="18">
        <v>670</v>
      </c>
      <c r="C12" s="18">
        <v>220</v>
      </c>
      <c r="D12" s="1">
        <f>MIN(VLOOKUP($B12,$F$14:$G$18,2,TRUE),VLOOKUP($C12,$I$14:$J$18,2,TRUE))</f>
        <v>5</v>
      </c>
      <c r="F12" t="s">
        <v>92</v>
      </c>
      <c r="I12" t="s">
        <v>93</v>
      </c>
    </row>
    <row r="13" spans="1:10" x14ac:dyDescent="0.4">
      <c r="A13" s="1" t="s">
        <v>94</v>
      </c>
      <c r="B13" s="18">
        <v>720</v>
      </c>
      <c r="C13" s="18">
        <v>150</v>
      </c>
      <c r="D13" s="1">
        <f t="shared" ref="D13:D18" si="1">MIN(VLOOKUP($B13,$F$14:$G$18,2,TRUE),VLOOKUP($C13,$I$14:$J$18,2,TRUE))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">
      <c r="A14" s="1" t="s">
        <v>96</v>
      </c>
      <c r="B14" s="18">
        <v>870</v>
      </c>
      <c r="C14" s="18">
        <v>280</v>
      </c>
      <c r="D14" s="1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">
      <c r="A20" t="s">
        <v>101</v>
      </c>
      <c r="I20" t="s">
        <v>102</v>
      </c>
    </row>
    <row r="21" spans="1:13" x14ac:dyDescent="0.4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8" t="s">
        <v>103</v>
      </c>
      <c r="J21" s="1" t="s">
        <v>47</v>
      </c>
      <c r="K21" s="1"/>
      <c r="L21" s="1"/>
    </row>
    <row r="22" spans="1:13" x14ac:dyDescent="0.4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49"/>
      <c r="J22" s="17" t="s">
        <v>105</v>
      </c>
      <c r="K22" s="17" t="s">
        <v>106</v>
      </c>
      <c r="L22" s="17" t="s">
        <v>16</v>
      </c>
    </row>
    <row r="23" spans="1:13" x14ac:dyDescent="0.4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>
        <f t="array" ref="J23">SUM(($F$22:$F$36&gt;=AVERAGE($F$22:$F$36))*($B$22:$B$36=$I23)*($C$22:$C$36=J$22)*$E$22:$E$36)</f>
        <v>2350000</v>
      </c>
      <c r="K23" s="19">
        <f t="array" ref="K23">SUM(($F$22:$F$36&gt;=AVERAGE($F$22:$F$36))*($B$22:$B$36=$I23)*($C$22:$C$36=K$22)*$E$22:$E$36)</f>
        <v>940000</v>
      </c>
      <c r="L23" s="19">
        <f t="array" ref="L23">SUM(($F$22:$F$36&gt;=AVERAGE($F$22:$F$36))*($B$22:$B$36=$I23)*($C$22:$C$36=L$22)*$E$22:$E$36)</f>
        <v>0</v>
      </c>
    </row>
    <row r="24" spans="1:13" x14ac:dyDescent="0.4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SUM(($F$22:$F$36&gt;=AVERAGE($F$22:$F$36))*($B$22:$B$36=$I24)*($C$22:$C$36=J$22)*$E$22:$E$36)</f>
        <v>1000000</v>
      </c>
      <c r="K24" s="19">
        <f t="array" ref="K24">SUM(($F$22:$F$36&gt;=AVERAGE($F$22:$F$36))*($B$22:$B$36=$I24)*($C$22:$C$36=K$22)*$E$22:$E$36)</f>
        <v>1780000</v>
      </c>
      <c r="L24" s="19">
        <f t="array" ref="L24">SUM(($F$22:$F$36&gt;=AVERAGE($F$22:$F$36))*($B$22:$B$36=$I24)*($C$22:$C$36=L$22)*$E$22:$E$36)</f>
        <v>700000</v>
      </c>
    </row>
    <row r="25" spans="1:13" x14ac:dyDescent="0.4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SUM(($F$22:$F$36&gt;=AVERAGE($F$22:$F$36))*($B$22:$B$36=$I25)*($C$22:$C$36=J$22)*$E$22:$E$36)</f>
        <v>1100000</v>
      </c>
      <c r="K25" s="19">
        <f t="array" ref="K25">SUM(($F$22:$F$36&gt;=AVERAGE($F$22:$F$36))*($B$22:$B$36=$I25)*($C$22:$C$36=K$22)*$E$22:$E$36)</f>
        <v>0</v>
      </c>
      <c r="L25" s="19">
        <f t="array" ref="L25">SUM(($F$22:$F$36&gt;=AVERAGE($F$22:$F$36))*($B$22:$B$36=$I25)*($C$22:$C$36=L$22)*$E$22:$E$36)</f>
        <v>650000</v>
      </c>
    </row>
    <row r="26" spans="1:13" x14ac:dyDescent="0.4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4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4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194</v>
      </c>
      <c r="J28" s="21"/>
      <c r="K28" s="21" t="s">
        <v>109</v>
      </c>
      <c r="L28" s="21"/>
      <c r="M28" s="21"/>
    </row>
    <row r="29" spans="1:13" x14ac:dyDescent="0.4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$E22*0.5&gt;=450000</f>
        <v>1</v>
      </c>
      <c r="J29" s="21"/>
      <c r="K29" s="50">
        <f>DCOUNTA($A$21:$G$36,1,$I$28:$I$29)</f>
        <v>9</v>
      </c>
      <c r="L29" s="50"/>
      <c r="M29" s="50"/>
    </row>
    <row r="30" spans="1:13" x14ac:dyDescent="0.4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4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4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4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1" t="str">
        <f>_xlfn.XLOOKUP(MAX($E$22:$E$36),$E$22:$E$36,$A$22:$A$36)</f>
        <v>신소진</v>
      </c>
      <c r="J33" s="1" t="str">
        <f>_xlfn.XLOOKUP(MAX($E$22:$E$36),$E$22:$E$36,$B$22:$B$36)</f>
        <v>기획부</v>
      </c>
    </row>
    <row r="34" spans="1:10" x14ac:dyDescent="0.4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4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4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H14" sqref="H1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42" t="s">
        <v>184</v>
      </c>
      <c r="B1" t="s">
        <v>185</v>
      </c>
    </row>
    <row r="3" spans="1:6" x14ac:dyDescent="0.4">
      <c r="A3" s="42" t="s">
        <v>192</v>
      </c>
      <c r="B3" s="42" t="s">
        <v>4</v>
      </c>
      <c r="C3" t="s">
        <v>189</v>
      </c>
      <c r="D3" t="s">
        <v>190</v>
      </c>
      <c r="E3" t="s">
        <v>191</v>
      </c>
      <c r="F3" t="s">
        <v>193</v>
      </c>
    </row>
    <row r="4" spans="1:6" x14ac:dyDescent="0.4">
      <c r="A4" t="s">
        <v>13</v>
      </c>
      <c r="C4" s="44">
        <v>4000</v>
      </c>
      <c r="D4" s="44">
        <v>16000</v>
      </c>
      <c r="E4" s="44">
        <v>76080</v>
      </c>
      <c r="F4" s="43">
        <v>0.24912162361285295</v>
      </c>
    </row>
    <row r="5" spans="1:6" x14ac:dyDescent="0.4">
      <c r="B5" t="s">
        <v>187</v>
      </c>
      <c r="C5" s="44">
        <v>4000</v>
      </c>
      <c r="D5" s="44">
        <v>16000</v>
      </c>
      <c r="E5" s="44">
        <v>76080</v>
      </c>
      <c r="F5" s="43">
        <v>0.24912162361285295</v>
      </c>
    </row>
    <row r="6" spans="1:6" x14ac:dyDescent="0.4">
      <c r="A6" t="s">
        <v>16</v>
      </c>
      <c r="C6" s="44">
        <v>5400</v>
      </c>
      <c r="D6" s="44">
        <v>21600</v>
      </c>
      <c r="E6" s="44">
        <v>75708</v>
      </c>
      <c r="F6" s="43">
        <v>0.24790352103682795</v>
      </c>
    </row>
    <row r="7" spans="1:6" x14ac:dyDescent="0.4">
      <c r="B7" t="s">
        <v>188</v>
      </c>
      <c r="C7" s="44">
        <v>1800</v>
      </c>
      <c r="D7" s="44">
        <v>7200</v>
      </c>
      <c r="E7" s="44">
        <v>32436</v>
      </c>
      <c r="F7" s="43">
        <v>0.10621068590308226</v>
      </c>
    </row>
    <row r="8" spans="1:6" x14ac:dyDescent="0.4">
      <c r="B8" t="s">
        <v>108</v>
      </c>
      <c r="C8" s="44">
        <v>3600</v>
      </c>
      <c r="D8" s="44">
        <v>14400</v>
      </c>
      <c r="E8" s="44">
        <v>43272</v>
      </c>
      <c r="F8" s="43">
        <v>0.1416928351337457</v>
      </c>
    </row>
    <row r="9" spans="1:6" x14ac:dyDescent="0.4">
      <c r="A9" t="s">
        <v>105</v>
      </c>
      <c r="C9" s="44">
        <v>5600</v>
      </c>
      <c r="D9" s="44">
        <v>22400</v>
      </c>
      <c r="E9" s="44">
        <v>88480</v>
      </c>
      <c r="F9" s="43">
        <v>0.289725042813686</v>
      </c>
    </row>
    <row r="10" spans="1:6" x14ac:dyDescent="0.4">
      <c r="B10" t="s">
        <v>188</v>
      </c>
      <c r="C10" s="44">
        <v>2800</v>
      </c>
      <c r="D10" s="44">
        <v>11200</v>
      </c>
      <c r="E10" s="44">
        <v>70140</v>
      </c>
      <c r="F10" s="43">
        <v>0.22967127602793777</v>
      </c>
    </row>
    <row r="11" spans="1:6" x14ac:dyDescent="0.4">
      <c r="B11" t="s">
        <v>187</v>
      </c>
      <c r="C11" s="44">
        <v>2800</v>
      </c>
      <c r="D11" s="44">
        <v>11200</v>
      </c>
      <c r="E11" s="44">
        <v>18340</v>
      </c>
      <c r="F11" s="43">
        <v>6.0053766785748197E-2</v>
      </c>
    </row>
    <row r="12" spans="1:6" x14ac:dyDescent="0.4">
      <c r="A12" t="s">
        <v>10</v>
      </c>
      <c r="C12" s="44">
        <v>3000</v>
      </c>
      <c r="D12" s="44">
        <v>10000</v>
      </c>
      <c r="E12" s="44"/>
      <c r="F12" s="43">
        <v>0</v>
      </c>
    </row>
    <row r="13" spans="1:6" x14ac:dyDescent="0.4">
      <c r="B13" t="s">
        <v>108</v>
      </c>
      <c r="C13" s="44">
        <v>1500</v>
      </c>
      <c r="D13" s="44">
        <v>5000</v>
      </c>
      <c r="E13" s="44"/>
      <c r="F13" s="43">
        <v>0</v>
      </c>
    </row>
    <row r="14" spans="1:6" x14ac:dyDescent="0.4">
      <c r="B14" t="s">
        <v>187</v>
      </c>
      <c r="C14" s="44">
        <v>1500</v>
      </c>
      <c r="D14" s="44">
        <v>5000</v>
      </c>
      <c r="E14" s="44"/>
      <c r="F14" s="43">
        <v>0</v>
      </c>
    </row>
    <row r="15" spans="1:6" x14ac:dyDescent="0.4">
      <c r="A15" t="s">
        <v>106</v>
      </c>
      <c r="C15" s="44">
        <v>2500</v>
      </c>
      <c r="D15" s="44">
        <v>10000</v>
      </c>
      <c r="E15" s="44">
        <v>65125</v>
      </c>
      <c r="F15" s="43">
        <v>0.21324981253663314</v>
      </c>
    </row>
    <row r="16" spans="1:6" x14ac:dyDescent="0.4">
      <c r="B16" t="s">
        <v>187</v>
      </c>
      <c r="C16" s="44">
        <v>2500</v>
      </c>
      <c r="D16" s="44">
        <v>10000</v>
      </c>
      <c r="E16" s="44">
        <v>65125</v>
      </c>
      <c r="F16" s="43">
        <v>0.21324981253663314</v>
      </c>
    </row>
    <row r="17" spans="1:6" x14ac:dyDescent="0.4">
      <c r="A17" t="s">
        <v>186</v>
      </c>
      <c r="C17" s="44">
        <v>20500</v>
      </c>
      <c r="D17" s="44">
        <v>80000</v>
      </c>
      <c r="E17" s="44">
        <v>305393</v>
      </c>
      <c r="F17" s="4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L9" sqref="L9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116</v>
      </c>
    </row>
    <row r="3" spans="1:9" x14ac:dyDescent="0.4">
      <c r="A3" t="s">
        <v>144</v>
      </c>
      <c r="B3" t="s">
        <v>87</v>
      </c>
      <c r="C3" t="s">
        <v>145</v>
      </c>
      <c r="D3" t="s">
        <v>146</v>
      </c>
      <c r="E3" t="s">
        <v>147</v>
      </c>
      <c r="F3" t="s">
        <v>148</v>
      </c>
      <c r="G3" t="s">
        <v>149</v>
      </c>
      <c r="H3" t="s">
        <v>150</v>
      </c>
      <c r="I3" t="s">
        <v>151</v>
      </c>
    </row>
    <row r="4" spans="1:9" outlineLevel="3" x14ac:dyDescent="0.4">
      <c r="A4" t="s">
        <v>162</v>
      </c>
      <c r="B4" t="s">
        <v>163</v>
      </c>
      <c r="C4" t="s">
        <v>164</v>
      </c>
      <c r="D4" t="s">
        <v>155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">
      <c r="A5" t="s">
        <v>167</v>
      </c>
      <c r="B5" t="s">
        <v>168</v>
      </c>
      <c r="C5" t="s">
        <v>164</v>
      </c>
      <c r="D5" t="s">
        <v>155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">
      <c r="C6">
        <f>SUBTOTAL(3,C4:C5)</f>
        <v>2</v>
      </c>
      <c r="D6" s="38" t="s">
        <v>181</v>
      </c>
      <c r="E6" s="37"/>
      <c r="F6" s="37"/>
      <c r="G6" s="37"/>
      <c r="H6" s="37"/>
      <c r="I6" s="37"/>
    </row>
    <row r="7" spans="1:9" outlineLevel="3" x14ac:dyDescent="0.4">
      <c r="A7" t="s">
        <v>173</v>
      </c>
      <c r="B7" t="s">
        <v>174</v>
      </c>
      <c r="C7" t="s">
        <v>164</v>
      </c>
      <c r="D7" t="s">
        <v>158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">
      <c r="C8">
        <f>SUBTOTAL(3,C7:C7)</f>
        <v>1</v>
      </c>
      <c r="D8" s="38" t="s">
        <v>182</v>
      </c>
      <c r="E8" s="37"/>
      <c r="F8" s="37"/>
      <c r="G8" s="37"/>
      <c r="H8" s="37"/>
      <c r="I8" s="37"/>
    </row>
    <row r="9" spans="1:9" outlineLevel="1" x14ac:dyDescent="0.4">
      <c r="C9" s="38" t="s">
        <v>177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">
      <c r="A10" t="s">
        <v>159</v>
      </c>
      <c r="B10" t="s">
        <v>160</v>
      </c>
      <c r="C10" t="s">
        <v>161</v>
      </c>
      <c r="D10" t="s">
        <v>155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">
      <c r="A11" t="s">
        <v>175</v>
      </c>
      <c r="B11" t="s">
        <v>176</v>
      </c>
      <c r="C11" t="s">
        <v>161</v>
      </c>
      <c r="D11" t="s">
        <v>155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">
      <c r="C12">
        <f>SUBTOTAL(3,C10:C11)</f>
        <v>2</v>
      </c>
      <c r="D12" s="38" t="s">
        <v>181</v>
      </c>
      <c r="E12" s="37"/>
      <c r="F12" s="37"/>
      <c r="G12" s="37"/>
      <c r="H12" s="37"/>
      <c r="I12" s="37"/>
    </row>
    <row r="13" spans="1:9" outlineLevel="3" x14ac:dyDescent="0.4">
      <c r="A13" t="s">
        <v>171</v>
      </c>
      <c r="B13" t="s">
        <v>172</v>
      </c>
      <c r="C13" t="s">
        <v>161</v>
      </c>
      <c r="D13" t="s">
        <v>158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">
      <c r="C14">
        <f>SUBTOTAL(3,C13:C13)</f>
        <v>1</v>
      </c>
      <c r="D14" s="38" t="s">
        <v>182</v>
      </c>
      <c r="E14" s="37"/>
      <c r="F14" s="37"/>
      <c r="G14" s="37"/>
      <c r="H14" s="37"/>
      <c r="I14" s="37"/>
    </row>
    <row r="15" spans="1:9" outlineLevel="1" x14ac:dyDescent="0.4">
      <c r="C15" s="38" t="s">
        <v>178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">
      <c r="A16" t="s">
        <v>152</v>
      </c>
      <c r="B16" t="s">
        <v>153</v>
      </c>
      <c r="C16" t="s">
        <v>154</v>
      </c>
      <c r="D16" t="s">
        <v>155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">
      <c r="A17" t="s">
        <v>169</v>
      </c>
      <c r="B17" t="s">
        <v>170</v>
      </c>
      <c r="C17" t="s">
        <v>154</v>
      </c>
      <c r="D17" t="s">
        <v>155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">
      <c r="C18">
        <f>SUBTOTAL(3,C16:C17)</f>
        <v>2</v>
      </c>
      <c r="D18" s="38" t="s">
        <v>181</v>
      </c>
      <c r="E18" s="37"/>
      <c r="F18" s="37"/>
      <c r="G18" s="37"/>
      <c r="H18" s="37"/>
      <c r="I18" s="37"/>
    </row>
    <row r="19" spans="1:9" outlineLevel="3" x14ac:dyDescent="0.4">
      <c r="A19" t="s">
        <v>156</v>
      </c>
      <c r="B19" t="s">
        <v>157</v>
      </c>
      <c r="C19" t="s">
        <v>154</v>
      </c>
      <c r="D19" t="s">
        <v>158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">
      <c r="A20" t="s">
        <v>165</v>
      </c>
      <c r="B20" t="s">
        <v>166</v>
      </c>
      <c r="C20" t="s">
        <v>154</v>
      </c>
      <c r="D20" t="s">
        <v>158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">
      <c r="C21">
        <f>SUBTOTAL(3,C19:C20)</f>
        <v>2</v>
      </c>
      <c r="D21" s="38" t="s">
        <v>182</v>
      </c>
      <c r="E21" s="37"/>
      <c r="F21" s="37"/>
      <c r="G21" s="37"/>
      <c r="H21" s="37"/>
      <c r="I21" s="37"/>
    </row>
    <row r="22" spans="1:9" outlineLevel="1" x14ac:dyDescent="0.4">
      <c r="C22" s="38" t="s">
        <v>179</v>
      </c>
      <c r="E22" s="37"/>
      <c r="F22" s="37"/>
      <c r="G22" s="37"/>
      <c r="H22" s="37"/>
      <c r="I22" s="37">
        <f>SUBTOTAL(1,I16:I20)</f>
        <v>88.25</v>
      </c>
    </row>
    <row r="23" spans="1:9" x14ac:dyDescent="0.4">
      <c r="C23" s="38">
        <f>SUBTOTAL(3,C4:C20)</f>
        <v>12</v>
      </c>
      <c r="D23" s="38" t="s">
        <v>183</v>
      </c>
      <c r="E23" s="37"/>
      <c r="F23" s="37"/>
      <c r="G23" s="37"/>
      <c r="H23" s="37"/>
      <c r="I23" s="37"/>
    </row>
    <row r="24" spans="1:9" x14ac:dyDescent="0.4">
      <c r="C24" s="38" t="s">
        <v>180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653885B3-C289-4352-83EB-55723CB3CA92}">
      <formula1>LEN($A4)=4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0" workbookViewId="0">
      <selection activeCell="M25" sqref="M25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51" t="s">
        <v>117</v>
      </c>
      <c r="B1" s="51"/>
      <c r="C1" s="51"/>
      <c r="D1" s="51"/>
      <c r="E1" s="51"/>
      <c r="F1" s="51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8" thickBot="1" x14ac:dyDescent="0.45">
      <c r="A10" s="52" t="s">
        <v>129</v>
      </c>
      <c r="B10" s="53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E15" sqref="E15:E16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51" t="s">
        <v>117</v>
      </c>
      <c r="B1" s="51"/>
      <c r="C1" s="51"/>
      <c r="D1" s="51"/>
      <c r="E1" s="51"/>
      <c r="F1" s="51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39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40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40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40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40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41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3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4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5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tabSelected="1" workbookViewId="0">
      <selection activeCell="H12" sqref="H12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130</v>
      </c>
    </row>
    <row r="3" spans="1:9" x14ac:dyDescent="0.4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">
      <c r="A6" s="54">
        <v>3</v>
      </c>
      <c r="B6" s="54" t="s">
        <v>136</v>
      </c>
      <c r="C6" s="54">
        <v>310000</v>
      </c>
      <c r="D6" s="54">
        <v>12</v>
      </c>
      <c r="E6" s="55">
        <v>358000</v>
      </c>
      <c r="H6" t="s">
        <v>138</v>
      </c>
      <c r="I6">
        <v>220000</v>
      </c>
    </row>
    <row r="7" spans="1:9" x14ac:dyDescent="0.4">
      <c r="A7" s="54"/>
      <c r="B7" s="54"/>
      <c r="C7" s="54"/>
      <c r="D7" s="54"/>
      <c r="E7" s="55"/>
      <c r="H7" t="s">
        <v>135</v>
      </c>
      <c r="I7">
        <v>170000</v>
      </c>
    </row>
    <row r="8" spans="1:9" x14ac:dyDescent="0.4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2025-03-27T05:25:40Z</dcterms:modified>
</cp:coreProperties>
</file>