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wnwng\OneDrive\바탕 화면\03 기본모의고사\"/>
    </mc:Choice>
  </mc:AlternateContent>
  <xr:revisionPtr revIDLastSave="0" documentId="13_ncr:1_{D9C5B7A5-17F6-422A-8D79-1BFE2C201B45}" xr6:coauthVersionLast="47" xr6:coauthVersionMax="47" xr10:uidLastSave="{00000000-0000-0000-0000-000000000000}"/>
  <bookViews>
    <workbookView xWindow="-108" yWindow="-108" windowWidth="23256" windowHeight="12456" tabRatio="741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8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8" i="4" l="1"/>
  <c r="I19" i="4"/>
  <c r="I20" i="4"/>
  <c r="I21" i="4"/>
  <c r="I22" i="4"/>
  <c r="I23" i="4"/>
  <c r="I24" i="4"/>
  <c r="I17" i="4"/>
  <c r="C29" i="4"/>
  <c r="C30" i="4"/>
  <c r="C31" i="4"/>
  <c r="C32" i="4"/>
  <c r="C33" i="4"/>
  <c r="C34" i="4"/>
  <c r="C35" i="4"/>
  <c r="C28" i="4"/>
  <c r="D18" i="4"/>
  <c r="D19" i="4"/>
  <c r="D20" i="4"/>
  <c r="D21" i="4"/>
  <c r="D22" i="4"/>
  <c r="D23" i="4"/>
  <c r="D24" i="4"/>
  <c r="D17" i="4"/>
  <c r="I12" i="4"/>
  <c r="D12" i="4"/>
  <c r="I5" i="7"/>
  <c r="I6" i="7"/>
  <c r="I7" i="7"/>
  <c r="I8" i="7"/>
  <c r="I9" i="7"/>
  <c r="I10" i="7"/>
  <c r="I11" i="7"/>
  <c r="I12" i="7"/>
  <c r="I4" i="7"/>
  <c r="E4" i="10"/>
  <c r="H20" i="5"/>
  <c r="H18" i="5"/>
  <c r="H14" i="5"/>
  <c r="H12" i="5"/>
  <c r="H8" i="5"/>
  <c r="H6" i="5"/>
  <c r="H22" i="5" s="1"/>
  <c r="G21" i="5"/>
  <c r="F21" i="5"/>
  <c r="G15" i="5"/>
  <c r="F15" i="5"/>
  <c r="G9" i="5"/>
  <c r="G23" i="5" s="1"/>
  <c r="F9" i="5"/>
  <c r="F23" i="5" s="1"/>
  <c r="B6" i="10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wnwng</author>
  </authors>
  <commentList>
    <comment ref="H10" authorId="0" shapeId="0" xr:uid="{93A06D62-B0D4-4471-93D8-D6A4E10A0B3C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<sst xmlns="http://schemas.openxmlformats.org/spreadsheetml/2006/main" count="432" uniqueCount="329">
  <si>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</si>
  <si>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</si>
  <si>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</si>
  <si>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</si>
  <si>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</si>
  <si>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</si>
  <si>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</si>
  <si>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</si>
  <si>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</si>
  <si>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</si>
  <si>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</si>
  <si>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</si>
  <si>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</si>
  <si>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</si>
  <si>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</si>
  <si>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</si>
  <si>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</si>
  <si>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</si>
  <si>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</si>
  <si>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</si>
  <si>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</si>
  <si>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</si>
  <si>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</si>
  <si>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</si>
  <si>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</si>
  <si>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</si>
  <si>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</si>
  <si>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</si>
  <si>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</si>
  <si>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</si>
  <si>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</si>
  <si>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</si>
  <si>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</si>
  <si>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</si>
  <si>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</si>
  <si>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</si>
  <si>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</si>
  <si>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</si>
  <si>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</si>
  <si>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</si>
  <si>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</si>
  <si>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</si>
  <si>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</si>
  <si>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</si>
  <si>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</si>
  <si>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</si>
  <si>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</si>
  <si>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</si>
  <si>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</si>
  <si>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</si>
  <si>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</si>
  <si>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</si>
  <si>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</si>
  <si>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</si>
  <si>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</si>
  <si>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</si>
  <si>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</si>
  <si>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</si>
  <si>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</si>
  <si>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</si>
  <si>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</si>
  <si>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</si>
  <si>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</si>
  <si>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</si>
  <si>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</si>
  <si>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</si>
  <si>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</si>
  <si>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</si>
  <si>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</si>
  <si>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</si>
  <si>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</si>
  <si>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</si>
  <si>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</si>
  <si>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</si>
  <si>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</si>
  <si>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</si>
  <si>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</si>
  <si>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</si>
  <si>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</si>
  <si>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</si>
  <si>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</si>
  <si>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</si>
  <si>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</si>
  <si>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</si>
  <si>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</si>
  <si>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</si>
  <si>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</si>
  <si>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</si>
  <si>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</si>
  <si>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</si>
  <si>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</si>
  <si>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</si>
  <si>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</si>
  <si>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</si>
  <si>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</si>
  <si>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</si>
  <si>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</si>
  <si>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</si>
  <si>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</si>
  <si>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</si>
  <si>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</si>
  <si>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</si>
  <si>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</si>
  <si>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</si>
  <si>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</si>
  <si>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</si>
  <si>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</si>
  <si>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</si>
  <si>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</si>
  <si>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</si>
  <si>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</si>
  <si>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</si>
  <si>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</si>
  <si>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</si>
  <si>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</si>
  <si>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</si>
  <si>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</si>
  <si>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</si>
  <si>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</si>
  <si>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</si>
  <si>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</si>
  <si>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</si>
  <si>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</si>
  <si>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</si>
  <si>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</si>
  <si>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</si>
  <si>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</si>
  <si>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</si>
  <si>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</si>
  <si>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</si>
  <si>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</si>
  <si>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</si>
  <si>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</si>
  <si>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</si>
  <si>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</si>
  <si>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</si>
  <si>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</si>
  <si>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</si>
  <si>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</si>
  <si>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</si>
  <si>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</si>
  <si>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</si>
  <si>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</si>
  <si>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</si>
  <si>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</si>
  <si>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</si>
  <si>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</si>
  <si>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</si>
  <si>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</si>
  <si>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</si>
  <si>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</si>
  <si>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</si>
  <si>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</si>
  <si>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</si>
  <si>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</si>
  <si>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</si>
  <si>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</si>
  <si>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</si>
  <si>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</si>
  <si>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</si>
  <si>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</si>
  <si>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</si>
  <si>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</si>
  <si>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</si>
  <si>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</si>
  <si>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</si>
  <si>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</si>
  <si>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</si>
  <si>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</si>
  <si>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</si>
  <si>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</si>
  <si>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</si>
  <si>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</si>
  <si>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</si>
  <si>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</si>
  <si>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</si>
  <si>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</si>
  <si>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</si>
  <si>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</si>
  <si>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</si>
  <si>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</si>
  <si>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</si>
  <si>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</si>
  <si>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</si>
  <si>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</si>
  <si>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</si>
  <si>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</si>
  <si>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</si>
  <si>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</si>
  <si>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</si>
  <si>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</si>
  <si>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</si>
  <si>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</si>
  <si>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</si>
  <si>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</si>
  <si>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</si>
  <si>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</si>
  <si>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</si>
  <si>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</si>
  <si>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</si>
  <si>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</si>
  <si>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</si>
  <si>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</si>
  <si>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</si>
  <si>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</si>
  <si>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</si>
  <si>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</si>
  <si>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</si>
  <si>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</si>
  <si>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</si>
  <si>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</si>
  <si>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</si>
  <si>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</si>
  <si>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</si>
  <si>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</si>
  <si>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</si>
  <si>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</si>
  <si>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</si>
  <si>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</si>
  <si>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</si>
  <si>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</si>
  <si>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</si>
  <si>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</si>
  <si>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</si>
  <si>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</si>
  <si>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</si>
  <si>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</si>
  <si>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</si>
  <si>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</si>
  <si>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</si>
  <si>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</si>
  <si>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</si>
  <si>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</si>
  <si>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</si>
  <si>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</si>
  <si>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</si>
  <si>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</si>
  <si>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</si>
  <si>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</si>
  <si>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</si>
  <si>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</si>
  <si>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</si>
  <si>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</si>
  <si>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</si>
  <si>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</si>
  <si>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</si>
  <si>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</si>
  <si>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</si>
  <si>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</si>
  <si>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</si>
  <si>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</si>
  <si>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</si>
  <si>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</si>
  <si>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</si>
  <si>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</si>
  <si>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</si>
  <si>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</si>
  <si>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</si>
  <si>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</si>
  <si>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</si>
  <si>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</si>
  <si>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</si>
  <si>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</si>
  <si>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</si>
  <si>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</si>
  <si>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</si>
  <si>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</si>
  <si>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</si>
  <si>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</si>
  <si>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</si>
  <si>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</si>
  <si>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</si>
  <si>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</si>
  <si>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</si>
  <si>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</si>
  <si>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</si>
  <si>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</si>
  <si>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</si>
  <si>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</si>
  <si>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</si>
  <si>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</si>
  <si>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</si>
  <si>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소속부서</t>
    <phoneticPr fontId="1" type="noConversion"/>
  </si>
  <si>
    <t>직위</t>
    <phoneticPr fontId="1" type="noConversion"/>
  </si>
  <si>
    <t>연락처</t>
    <phoneticPr fontId="1" type="noConversion"/>
  </si>
  <si>
    <t>입사년도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</si>
  <si>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</si>
  <si>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</si>
  <si>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</si>
  <si>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</si>
  <si>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</si>
  <si>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</si>
  <si>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</si>
  <si>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</si>
  <si>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</si>
  <si>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</si>
  <si>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</si>
  <si>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</si>
  <si>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</si>
  <si>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</si>
  <si>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</si>
  <si>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</si>
  <si>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</si>
  <si>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</si>
  <si>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</si>
  <si>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</si>
  <si>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</si>
  <si>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</si>
  <si>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</si>
  <si>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</si>
  <si>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評價</t>
    <phoneticPr fontId="1" type="noConversion"/>
  </si>
  <si>
    <t>근무년수</t>
    <phoneticPr fontId="1" type="noConversion"/>
  </si>
  <si>
    <t>상여비율</t>
    <phoneticPr fontId="1" type="noConversion"/>
  </si>
  <si>
    <t>&gt;=7</t>
    <phoneticPr fontId="1" type="noConversion"/>
  </si>
  <si>
    <t>&lt;7%</t>
    <phoneticPr fontId="1" type="noConversion"/>
  </si>
  <si>
    <t>사원명</t>
    <phoneticPr fontId="1" type="noConversion"/>
  </si>
  <si>
    <t>관리부서</t>
    <phoneticPr fontId="1" type="noConversion"/>
  </si>
  <si>
    <t>기본급</t>
    <phoneticPr fontId="1" type="noConversion"/>
  </si>
  <si>
    <t>수당</t>
    <phoneticPr fontId="1" type="noConversion"/>
  </si>
  <si>
    <t>지급액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</si>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</sst>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80" formatCode="0,,&quot;백만원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7" fillId="3" borderId="7" xfId="3" applyBorder="1" applyAlignment="1">
      <alignment horizontal="center" vertical="center"/>
    </xf>
    <xf numFmtId="0" fontId="7" fillId="3" borderId="8" xfId="3" applyBorder="1" applyAlignment="1">
      <alignment horizontal="center" vertical="center"/>
    </xf>
    <xf numFmtId="0" fontId="7" fillId="3" borderId="9" xfId="3" applyBorder="1" applyAlignment="1">
      <alignment horizontal="center" vertical="center"/>
    </xf>
    <xf numFmtId="0" fontId="7" fillId="3" borderId="10" xfId="3" applyBorder="1" applyAlignment="1">
      <alignment horizontal="center" vertical="center"/>
    </xf>
    <xf numFmtId="0" fontId="7" fillId="3" borderId="11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80" fontId="0" fillId="0" borderId="1" xfId="0" applyNumberFormat="1" applyBorder="1">
      <alignment vertical="center"/>
    </xf>
    <xf numFmtId="180" fontId="0" fillId="0" borderId="13" xfId="0" applyNumberFormat="1" applyBorder="1">
      <alignment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6350" cap="flat" cmpd="sng" algn="ctr">
              <a:solidFill>
                <a:schemeClr val="accent1"/>
              </a:solidFill>
              <a:prstDash val="solid"/>
              <a:miter lim="800000"/>
            </a:ln>
            <a:effectLst/>
          </c:spPr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  <a:sp3d contourW="6350">
                <a:contourClr>
                  <a:schemeClr val="accen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  <a:sp3d contourW="6350">
                <a:contourClr>
                  <a:schemeClr val="accen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  <a:sp3d contourW="6350">
                <a:contourClr>
                  <a:schemeClr val="accen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  <a:sp3d contourW="6350">
                <a:contourClr>
                  <a:schemeClr val="accen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  <a:sp3d contourW="6350">
                <a:contourClr>
                  <a:schemeClr val="accen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  <a:sp3d contourW="6350">
                <a:contourClr>
                  <a:schemeClr val="accen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</xdr:colOff>
          <xdr:row>13</xdr:row>
          <xdr:rowOff>0</xdr:rowOff>
        </xdr:from>
        <xdr:to>
          <xdr:col>3</xdr:col>
          <xdr:colOff>7620</xdr:colOff>
          <xdr:row>15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7620</xdr:rowOff>
    </xdr:from>
    <xdr:to>
      <xdr:col>6</xdr:col>
      <xdr:colOff>15240</xdr:colOff>
      <xdr:row>14</xdr:row>
      <xdr:rowOff>213360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EC9BD7CC-E304-A5E6-680F-D178A2FB4FCD}"/>
            </a:ext>
          </a:extLst>
        </xdr:cNvPr>
        <xdr:cNvSpPr/>
      </xdr:nvSpPr>
      <xdr:spPr>
        <a:xfrm>
          <a:off x="2819400" y="2926080"/>
          <a:ext cx="1478280" cy="42672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76200</xdr:colOff>
      <xdr:row>19</xdr:row>
      <xdr:rowOff>144780</xdr:rowOff>
    </xdr:from>
    <xdr:to>
      <xdr:col>7</xdr:col>
      <xdr:colOff>609600</xdr:colOff>
      <xdr:row>21</xdr:row>
      <xdr:rowOff>15240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142F67D-E843-F791-B89E-D3D88096AACE}"/>
            </a:ext>
          </a:extLst>
        </xdr:cNvPr>
        <xdr:cNvSpPr txBox="1"/>
      </xdr:nvSpPr>
      <xdr:spPr>
        <a:xfrm>
          <a:off x="4770120" y="4389120"/>
          <a:ext cx="533400" cy="31242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 kern="1200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nwng" refreshedDate="45669.529668518517" createdVersion="8" refreshedVersion="8" minRefreshableVersion="3" recordCount="9" xr:uid="{EDA835E1-0CBF-4F97-8C4C-AE530E029B7B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4D153A-AE1E-476A-A6F0-AF0E7529A155}" name="피벗 테이블2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9" sqref="F9"/>
    </sheetView>
  </sheetViews>
  <sheetFormatPr defaultRowHeight="17.399999999999999" x14ac:dyDescent="0.4"/>
  <cols>
    <col min="1" max="1" width="9.296875" bestFit="1" customWidth="1"/>
    <col min="2" max="2" width="10.3984375" bestFit="1" customWidth="1"/>
    <col min="5" max="5" width="13.8984375" bestFit="1" customWidth="1"/>
  </cols>
  <sheetData>
    <row r="1" spans="1:6" x14ac:dyDescent="0.4">
      <c r="A1" t="s">
        <v>4</v>
      </c>
    </row>
    <row r="3" spans="1:6" x14ac:dyDescent="0.4">
      <c r="A3" s="1" t="s">
        <v>281</v>
      </c>
      <c r="B3" s="1" t="s">
        <v>282</v>
      </c>
      <c r="C3" s="1" t="s">
        <v>283</v>
      </c>
      <c r="D3" s="1" t="s">
        <v>265</v>
      </c>
      <c r="E3" s="1" t="s">
        <v>284</v>
      </c>
      <c r="F3" s="1" t="s">
        <v>285</v>
      </c>
    </row>
    <row r="4" spans="1:6" x14ac:dyDescent="0.4">
      <c r="A4" s="1" t="s">
        <v>286</v>
      </c>
      <c r="B4" s="1" t="s">
        <v>292</v>
      </c>
      <c r="C4" s="1" t="s">
        <v>295</v>
      </c>
      <c r="D4" s="1" t="s">
        <v>298</v>
      </c>
      <c r="E4" s="1" t="s">
        <v>304</v>
      </c>
      <c r="F4" s="1">
        <v>2014</v>
      </c>
    </row>
    <row r="5" spans="1:6" x14ac:dyDescent="0.4">
      <c r="A5" s="1" t="s">
        <v>287</v>
      </c>
      <c r="B5" s="1" t="s">
        <v>293</v>
      </c>
      <c r="C5" s="1" t="s">
        <v>296</v>
      </c>
      <c r="D5" s="1" t="s">
        <v>299</v>
      </c>
      <c r="E5" s="1" t="s">
        <v>305</v>
      </c>
      <c r="F5" s="1">
        <v>2019</v>
      </c>
    </row>
    <row r="6" spans="1:6" x14ac:dyDescent="0.4">
      <c r="A6" s="1" t="s">
        <v>288</v>
      </c>
      <c r="B6" s="1" t="s">
        <v>294</v>
      </c>
      <c r="C6" s="1" t="s">
        <v>297</v>
      </c>
      <c r="D6" s="1" t="s">
        <v>300</v>
      </c>
      <c r="E6" s="1" t="s">
        <v>306</v>
      </c>
      <c r="F6" s="1">
        <v>2022</v>
      </c>
    </row>
    <row r="7" spans="1:6" x14ac:dyDescent="0.4">
      <c r="A7" s="1" t="s">
        <v>289</v>
      </c>
      <c r="B7" s="1" t="s">
        <v>292</v>
      </c>
      <c r="C7" s="1" t="s">
        <v>295</v>
      </c>
      <c r="D7" s="1" t="s">
        <v>301</v>
      </c>
      <c r="E7" s="1" t="s">
        <v>307</v>
      </c>
      <c r="F7" s="1">
        <v>2013</v>
      </c>
    </row>
    <row r="8" spans="1:6" x14ac:dyDescent="0.4">
      <c r="A8" s="1" t="s">
        <v>290</v>
      </c>
      <c r="B8" s="1" t="s">
        <v>294</v>
      </c>
      <c r="C8" s="1" t="s">
        <v>297</v>
      </c>
      <c r="D8" s="1" t="s">
        <v>302</v>
      </c>
      <c r="E8" s="1" t="s">
        <v>308</v>
      </c>
      <c r="F8" s="1">
        <v>2021</v>
      </c>
    </row>
    <row r="9" spans="1:6" x14ac:dyDescent="0.4">
      <c r="A9" s="1" t="s">
        <v>291</v>
      </c>
      <c r="B9" s="1" t="s">
        <v>293</v>
      </c>
      <c r="C9" s="1" t="s">
        <v>295</v>
      </c>
      <c r="D9" s="1" t="s">
        <v>303</v>
      </c>
      <c r="E9" s="1" t="s">
        <v>309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opLeftCell="A15" workbookViewId="0">
      <selection activeCell="J20" sqref="J20"/>
    </sheetView>
  </sheetViews>
  <sheetFormatPr defaultRowHeight="17.399999999999999" x14ac:dyDescent="0.4"/>
  <sheetData>
    <row r="1" spans="1:8" ht="21" x14ac:dyDescent="0.4">
      <c r="A1" s="15" t="s">
        <v>235</v>
      </c>
      <c r="B1" s="15"/>
      <c r="C1" s="15"/>
      <c r="D1" s="15"/>
      <c r="E1" s="15"/>
      <c r="F1" s="15"/>
      <c r="G1" s="15"/>
      <c r="H1" s="15"/>
    </row>
    <row r="3" spans="1:8" x14ac:dyDescent="0.4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4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4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4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4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4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4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4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4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4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tabSelected="1" workbookViewId="0">
      <selection activeCell="H10" sqref="H10"/>
    </sheetView>
  </sheetViews>
  <sheetFormatPr defaultRowHeight="17.399999999999999" x14ac:dyDescent="0.4"/>
  <cols>
    <col min="1" max="1" width="2.59765625" customWidth="1"/>
    <col min="3" max="3" width="12.8984375" bestFit="1" customWidth="1"/>
    <col min="4" max="4" width="11.69921875" bestFit="1" customWidth="1"/>
    <col min="8" max="8" width="16.09765625" bestFit="1" customWidth="1"/>
  </cols>
  <sheetData>
    <row r="2" spans="2:9" x14ac:dyDescent="0.4">
      <c r="B2" t="s">
        <v>71</v>
      </c>
    </row>
    <row r="3" spans="2:9" ht="18" thickBot="1" x14ac:dyDescent="0.45"/>
    <row r="4" spans="2:9" x14ac:dyDescent="0.4">
      <c r="B4" s="27" t="s">
        <v>72</v>
      </c>
      <c r="C4" s="28" t="s">
        <v>73</v>
      </c>
      <c r="D4" s="28" t="s">
        <v>74</v>
      </c>
      <c r="E4" s="28" t="s">
        <v>75</v>
      </c>
      <c r="F4" s="28"/>
      <c r="G4" s="28"/>
      <c r="H4" s="28"/>
      <c r="I4" s="29"/>
    </row>
    <row r="5" spans="2:9" x14ac:dyDescent="0.4">
      <c r="B5" s="30"/>
      <c r="C5" s="25"/>
      <c r="D5" s="25"/>
      <c r="E5" s="26" t="s">
        <v>6</v>
      </c>
      <c r="F5" s="26" t="s">
        <v>7</v>
      </c>
      <c r="G5" s="26" t="s">
        <v>76</v>
      </c>
      <c r="H5" s="26" t="s">
        <v>77</v>
      </c>
      <c r="I5" s="31" t="s">
        <v>310</v>
      </c>
    </row>
    <row r="6" spans="2:9" x14ac:dyDescent="0.4">
      <c r="B6" s="32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46">
        <v>67000000</v>
      </c>
      <c r="I6" s="33" t="s">
        <v>80</v>
      </c>
    </row>
    <row r="7" spans="2:9" x14ac:dyDescent="0.4">
      <c r="B7" s="32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46">
        <v>89000000</v>
      </c>
      <c r="I7" s="33" t="s">
        <v>82</v>
      </c>
    </row>
    <row r="8" spans="2:9" x14ac:dyDescent="0.4">
      <c r="B8" s="32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46">
        <v>87000000</v>
      </c>
      <c r="I8" s="33" t="s">
        <v>85</v>
      </c>
    </row>
    <row r="9" spans="2:9" x14ac:dyDescent="0.4">
      <c r="B9" s="32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46">
        <v>72000000</v>
      </c>
      <c r="I9" s="33" t="s">
        <v>88</v>
      </c>
    </row>
    <row r="10" spans="2:9" x14ac:dyDescent="0.4">
      <c r="B10" s="32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46">
        <v>93000000</v>
      </c>
      <c r="I10" s="33" t="s">
        <v>90</v>
      </c>
    </row>
    <row r="11" spans="2:9" x14ac:dyDescent="0.4">
      <c r="B11" s="32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46">
        <v>32000000</v>
      </c>
      <c r="I11" s="33" t="s">
        <v>90</v>
      </c>
    </row>
    <row r="12" spans="2:9" x14ac:dyDescent="0.4">
      <c r="B12" s="32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46">
        <v>78000000</v>
      </c>
      <c r="I12" s="33" t="s">
        <v>80</v>
      </c>
    </row>
    <row r="13" spans="2:9" ht="18" thickBot="1" x14ac:dyDescent="0.45">
      <c r="B13" s="34" t="s">
        <v>95</v>
      </c>
      <c r="C13" s="35" t="s">
        <v>96</v>
      </c>
      <c r="D13" s="35">
        <v>13</v>
      </c>
      <c r="E13" s="35">
        <v>100</v>
      </c>
      <c r="F13" s="35">
        <v>85</v>
      </c>
      <c r="G13" s="36">
        <v>92.5</v>
      </c>
      <c r="H13" s="47">
        <v>45000000</v>
      </c>
      <c r="I13" s="37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Q7" sqref="Q7"/>
    </sheetView>
  </sheetViews>
  <sheetFormatPr defaultRowHeight="17.399999999999999" x14ac:dyDescent="0.4"/>
  <cols>
    <col min="1" max="1" width="2.59765625" customWidth="1"/>
  </cols>
  <sheetData>
    <row r="1" spans="2:8" ht="21" x14ac:dyDescent="0.4">
      <c r="B1" s="15" t="s">
        <v>97</v>
      </c>
      <c r="C1" s="15"/>
      <c r="D1" s="15"/>
      <c r="E1" s="15"/>
      <c r="F1" s="15"/>
      <c r="G1" s="15"/>
      <c r="H1" s="15"/>
    </row>
    <row r="3" spans="2:8" x14ac:dyDescent="0.4">
      <c r="B3" s="19" t="s">
        <v>98</v>
      </c>
      <c r="C3" s="19" t="s">
        <v>99</v>
      </c>
      <c r="D3" s="16" t="s">
        <v>100</v>
      </c>
      <c r="E3" s="18"/>
      <c r="F3" s="17"/>
      <c r="G3" s="16" t="s">
        <v>101</v>
      </c>
      <c r="H3" s="17"/>
    </row>
    <row r="4" spans="2:8" x14ac:dyDescent="0.4">
      <c r="B4" s="20"/>
      <c r="C4" s="20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4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4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4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4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4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4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4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4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topLeftCell="A8" workbookViewId="0">
      <selection activeCell="F8" sqref="F8"/>
    </sheetView>
  </sheetViews>
  <sheetFormatPr defaultRowHeight="17.399999999999999" x14ac:dyDescent="0.4"/>
  <cols>
    <col min="1" max="1" width="2.59765625" customWidth="1"/>
    <col min="5" max="5" width="10.59765625" bestFit="1" customWidth="1"/>
    <col min="6" max="6" width="9.09765625" bestFit="1" customWidth="1"/>
    <col min="7" max="7" width="10.59765625" bestFit="1" customWidth="1"/>
    <col min="9" max="9" width="9.296875" bestFit="1" customWidth="1"/>
    <col min="10" max="10" width="10.59765625" bestFit="1" customWidth="1"/>
  </cols>
  <sheetData>
    <row r="1" spans="2:10" ht="21" x14ac:dyDescent="0.4">
      <c r="B1" s="15" t="s">
        <v>115</v>
      </c>
      <c r="C1" s="15"/>
      <c r="D1" s="15"/>
      <c r="E1" s="15"/>
      <c r="F1" s="15"/>
      <c r="G1" s="15"/>
      <c r="H1" s="15"/>
      <c r="I1" s="15"/>
      <c r="J1" s="15"/>
    </row>
    <row r="3" spans="2:10" x14ac:dyDescent="0.4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4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4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4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4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4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4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4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4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4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4">
      <c r="B14" s="14" t="s">
        <v>145</v>
      </c>
      <c r="D14" s="8">
        <v>0.1</v>
      </c>
    </row>
    <row r="16" spans="2:10" x14ac:dyDescent="0.4">
      <c r="B16" t="s">
        <v>146</v>
      </c>
      <c r="H16" s="1" t="s">
        <v>311</v>
      </c>
      <c r="I16" s="1" t="s">
        <v>312</v>
      </c>
      <c r="J16" s="1"/>
    </row>
    <row r="17" spans="2:10" x14ac:dyDescent="0.4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313</v>
      </c>
      <c r="I17" s="1" t="s">
        <v>314</v>
      </c>
      <c r="J17" s="1"/>
    </row>
    <row r="18" spans="2:10" x14ac:dyDescent="0.4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4">
      <c r="B21" s="1" t="s">
        <v>315</v>
      </c>
      <c r="C21" s="1" t="s">
        <v>316</v>
      </c>
      <c r="D21" s="1" t="s">
        <v>283</v>
      </c>
      <c r="E21" s="1" t="s">
        <v>317</v>
      </c>
      <c r="F21" s="1" t="s">
        <v>318</v>
      </c>
      <c r="G21" s="1" t="s">
        <v>319</v>
      </c>
    </row>
    <row r="22" spans="2:10" x14ac:dyDescent="0.4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4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4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opLeftCell="A10" workbookViewId="0">
      <selection activeCell="J23" sqref="J23"/>
    </sheetView>
  </sheetViews>
  <sheetFormatPr defaultRowHeight="17.399999999999999" x14ac:dyDescent="0.4"/>
  <cols>
    <col min="1" max="1" width="9.8984375" bestFit="1" customWidth="1"/>
    <col min="2" max="2" width="10.59765625" bestFit="1" customWidth="1"/>
    <col min="3" max="3" width="9.09765625" bestFit="1" customWidth="1"/>
  </cols>
  <sheetData>
    <row r="1" spans="1:9" x14ac:dyDescent="0.4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4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4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4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4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4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4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4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4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4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4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4">
      <c r="A12" s="21" t="s">
        <v>280</v>
      </c>
      <c r="B12" s="22"/>
      <c r="C12" s="23"/>
      <c r="D12" s="4">
        <f>ABS(AVERAGEIF(B3:B11,"남",C3:C11)-AVERAGEIF(B3:B11,"남",D3:D11))</f>
        <v>2.2000000000000028</v>
      </c>
      <c r="F12" s="21" t="s">
        <v>23</v>
      </c>
      <c r="G12" s="22"/>
      <c r="H12" s="23"/>
      <c r="I12" s="4">
        <f>COUNTIFS(H3:H11,"&gt;="&amp;LARGE(H3:H11,3),I3:I11,"&gt;="&amp;LARGE(I3:I11,3))</f>
        <v>2</v>
      </c>
    </row>
    <row r="15" spans="1:9" x14ac:dyDescent="0.4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4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4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IF(SUM($G$17:G17)&gt;=600,"2차달성",IF(SUM($G$17:G17)&gt;=400,"1차달성",""))</f>
        <v/>
      </c>
    </row>
    <row r="18" spans="1:9" x14ac:dyDescent="0.4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IF(SUM($G$17:G18)&gt;=600,"2차달성",IF(SUM($G$17:G18)&gt;=400,"1차달성",""))</f>
        <v/>
      </c>
    </row>
    <row r="19" spans="1:9" x14ac:dyDescent="0.4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IF(SUM($G$17:G19)&gt;=600,"2차달성",IF(SUM($G$17:G19)&gt;=400,"1차달성",""))</f>
        <v/>
      </c>
    </row>
    <row r="20" spans="1:9" x14ac:dyDescent="0.4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IF(SUM($G$17:G20)&gt;=600,"2차달성",IF(SUM($G$17:G20)&gt;=400,"1차달성",""))</f>
        <v>1차달성</v>
      </c>
    </row>
    <row r="21" spans="1:9" x14ac:dyDescent="0.4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IF(SUM($G$17:G21)&gt;=600,"2차달성",IF(SUM($G$17:G21)&gt;=400,"1차달성",""))</f>
        <v>1차달성</v>
      </c>
    </row>
    <row r="22" spans="1:9" x14ac:dyDescent="0.4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IF(SUM($G$17:G22)&gt;=600,"2차달성",IF(SUM($G$17:G22)&gt;=400,"1차달성",""))</f>
        <v>1차달성</v>
      </c>
    </row>
    <row r="23" spans="1:9" x14ac:dyDescent="0.4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IF(SUM($G$17:G23)&gt;=600,"2차달성",IF(SUM($G$17:G23)&gt;=400,"1차달성",""))</f>
        <v>2차달성</v>
      </c>
    </row>
    <row r="24" spans="1:9" x14ac:dyDescent="0.4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IF(SUM($G$17:G24)&gt;=600,"2차달성",IF(SUM($G$17:G24)&gt;=400,"1차달성",""))</f>
        <v>2차달성</v>
      </c>
    </row>
    <row r="26" spans="1:9" x14ac:dyDescent="0.4">
      <c r="A26" s="2" t="s">
        <v>52</v>
      </c>
      <c r="B26" s="3" t="s">
        <v>53</v>
      </c>
    </row>
    <row r="27" spans="1:9" x14ac:dyDescent="0.4">
      <c r="A27" s="4" t="s">
        <v>54</v>
      </c>
      <c r="B27" s="4" t="s">
        <v>55</v>
      </c>
      <c r="C27" s="6" t="s">
        <v>56</v>
      </c>
    </row>
    <row r="28" spans="1:9" x14ac:dyDescent="0.4">
      <c r="A28" s="4" t="s">
        <v>57</v>
      </c>
      <c r="B28" s="5">
        <v>6841000</v>
      </c>
      <c r="C28" s="5">
        <f>B28/INDEX($F$34:$H$35,2,MATCH(LEFT(A28,3),$F$34:$H$34,0))</f>
        <v>7890.4267589388701</v>
      </c>
    </row>
    <row r="29" spans="1:9" x14ac:dyDescent="0.4">
      <c r="A29" s="4" t="s">
        <v>58</v>
      </c>
      <c r="B29" s="5">
        <v>8200000</v>
      </c>
      <c r="C29" s="5">
        <f t="shared" ref="C29:C35" si="1">B29/INDEX($F$34:$H$35,2,MATCH(LEFT(A29,3),$F$34:$H$34,0))</f>
        <v>7308.3778966131904</v>
      </c>
    </row>
    <row r="30" spans="1:9" x14ac:dyDescent="0.4">
      <c r="A30" s="4" t="s">
        <v>59</v>
      </c>
      <c r="B30" s="5">
        <v>4985000</v>
      </c>
      <c r="C30" s="5">
        <f t="shared" si="1"/>
        <v>4442.9590017825312</v>
      </c>
    </row>
    <row r="31" spans="1:9" x14ac:dyDescent="0.4">
      <c r="A31" s="4" t="s">
        <v>60</v>
      </c>
      <c r="B31" s="5">
        <v>7650000</v>
      </c>
      <c r="C31" s="5">
        <f t="shared" si="1"/>
        <v>4808.2966687617854</v>
      </c>
    </row>
    <row r="32" spans="1:9" x14ac:dyDescent="0.4">
      <c r="A32" s="4" t="s">
        <v>61</v>
      </c>
      <c r="B32" s="5">
        <v>6683000</v>
      </c>
      <c r="C32" s="5">
        <f t="shared" si="1"/>
        <v>7708.1891580161473</v>
      </c>
    </row>
    <row r="33" spans="1:8" x14ac:dyDescent="0.4">
      <c r="A33" s="4" t="s">
        <v>62</v>
      </c>
      <c r="B33" s="5">
        <v>6150000</v>
      </c>
      <c r="C33" s="5">
        <f t="shared" si="1"/>
        <v>3865.4934003771214</v>
      </c>
      <c r="E33" t="s">
        <v>65</v>
      </c>
    </row>
    <row r="34" spans="1:8" x14ac:dyDescent="0.4">
      <c r="A34" s="4" t="s">
        <v>63</v>
      </c>
      <c r="B34" s="5">
        <v>7240000</v>
      </c>
      <c r="C34" s="5">
        <f t="shared" si="1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4">
      <c r="A35" s="4" t="s">
        <v>64</v>
      </c>
      <c r="B35" s="5">
        <v>8060000</v>
      </c>
      <c r="C35" s="5">
        <f t="shared" si="1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workbookViewId="0">
      <selection activeCell="D8" sqref="D8"/>
    </sheetView>
  </sheetViews>
  <sheetFormatPr defaultRowHeight="17.399999999999999" outlineLevelRow="3" x14ac:dyDescent="0.4"/>
  <cols>
    <col min="1" max="1" width="2.59765625" customWidth="1"/>
    <col min="8" max="9" width="10.3984375" bestFit="1" customWidth="1"/>
  </cols>
  <sheetData>
    <row r="1" spans="2:9" ht="21" x14ac:dyDescent="0.4">
      <c r="B1" s="15" t="s">
        <v>147</v>
      </c>
      <c r="C1" s="15"/>
      <c r="D1" s="15"/>
      <c r="E1" s="15"/>
      <c r="F1" s="15"/>
      <c r="G1" s="15"/>
      <c r="H1" s="15"/>
      <c r="I1" s="15"/>
    </row>
    <row r="3" spans="2:9" x14ac:dyDescent="0.4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4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4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4">
      <c r="B6" s="4"/>
      <c r="C6" s="4"/>
      <c r="D6" s="4"/>
      <c r="E6" s="38" t="s">
        <v>324</v>
      </c>
      <c r="F6" s="4"/>
      <c r="G6" s="4"/>
      <c r="H6" s="4">
        <f>SUBTOTAL(9,H4:H5)</f>
        <v>73</v>
      </c>
      <c r="I6" s="7"/>
    </row>
    <row r="7" spans="2:9" outlineLevel="3" x14ac:dyDescent="0.4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4">
      <c r="B8" s="4"/>
      <c r="C8" s="4"/>
      <c r="D8" s="4"/>
      <c r="E8" s="38" t="s">
        <v>325</v>
      </c>
      <c r="F8" s="4"/>
      <c r="G8" s="4"/>
      <c r="H8" s="4">
        <f>SUBTOTAL(9,H7:H7)</f>
        <v>9</v>
      </c>
      <c r="I8" s="7"/>
    </row>
    <row r="9" spans="2:9" outlineLevel="1" x14ac:dyDescent="0.4">
      <c r="B9" s="4"/>
      <c r="C9" s="38" t="s">
        <v>320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4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4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4">
      <c r="B12" s="4"/>
      <c r="C12" s="4"/>
      <c r="D12" s="4"/>
      <c r="E12" s="38" t="s">
        <v>326</v>
      </c>
      <c r="F12" s="4"/>
      <c r="G12" s="4"/>
      <c r="H12" s="4">
        <f>SUBTOTAL(9,H10:H11)</f>
        <v>90</v>
      </c>
      <c r="I12" s="7"/>
    </row>
    <row r="13" spans="2:9" outlineLevel="3" x14ac:dyDescent="0.4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4">
      <c r="B14" s="4"/>
      <c r="C14" s="4"/>
      <c r="D14" s="4"/>
      <c r="E14" s="38" t="s">
        <v>325</v>
      </c>
      <c r="F14" s="4"/>
      <c r="G14" s="4"/>
      <c r="H14" s="4">
        <f>SUBTOTAL(9,H13:H13)</f>
        <v>21</v>
      </c>
      <c r="I14" s="7"/>
    </row>
    <row r="15" spans="2:9" outlineLevel="1" x14ac:dyDescent="0.4">
      <c r="B15" s="4"/>
      <c r="C15" s="38" t="s">
        <v>321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4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4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4">
      <c r="B18" s="4"/>
      <c r="C18" s="4"/>
      <c r="D18" s="4"/>
      <c r="E18" s="38" t="s">
        <v>326</v>
      </c>
      <c r="F18" s="4"/>
      <c r="G18" s="4"/>
      <c r="H18" s="4">
        <f>SUBTOTAL(9,H16:H17)</f>
        <v>73</v>
      </c>
      <c r="I18" s="7"/>
    </row>
    <row r="19" spans="2:9" outlineLevel="3" x14ac:dyDescent="0.4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4">
      <c r="B20" s="39"/>
      <c r="C20" s="39"/>
      <c r="D20" s="39"/>
      <c r="E20" s="41" t="s">
        <v>325</v>
      </c>
      <c r="F20" s="39"/>
      <c r="G20" s="39"/>
      <c r="H20" s="39">
        <f>SUBTOTAL(9,H19:H19)</f>
        <v>30</v>
      </c>
      <c r="I20" s="40"/>
    </row>
    <row r="21" spans="2:9" outlineLevel="1" x14ac:dyDescent="0.4">
      <c r="B21" s="39"/>
      <c r="C21" s="41" t="s">
        <v>322</v>
      </c>
      <c r="D21" s="39"/>
      <c r="E21" s="39"/>
      <c r="F21" s="39">
        <f>SUBTOTAL(1,F16:F19)</f>
        <v>183.33333333333334</v>
      </c>
      <c r="G21" s="39">
        <f>SUBTOTAL(1,G16:G19)</f>
        <v>80</v>
      </c>
      <c r="H21" s="39"/>
      <c r="I21" s="40"/>
    </row>
    <row r="22" spans="2:9" x14ac:dyDescent="0.4">
      <c r="B22" s="39"/>
      <c r="C22" s="41"/>
      <c r="D22" s="39"/>
      <c r="E22" s="41" t="s">
        <v>327</v>
      </c>
      <c r="F22" s="39"/>
      <c r="G22" s="39"/>
      <c r="H22" s="39">
        <f>SUBTOTAL(9,H4:H19)</f>
        <v>296</v>
      </c>
      <c r="I22" s="40"/>
    </row>
    <row r="23" spans="2:9" x14ac:dyDescent="0.4">
      <c r="B23" s="39"/>
      <c r="C23" s="41" t="s">
        <v>323</v>
      </c>
      <c r="D23" s="39"/>
      <c r="E23" s="39"/>
      <c r="F23" s="39">
        <f>SUBTOTAL(1,F4:F19)</f>
        <v>167.77777777777777</v>
      </c>
      <c r="G23" s="39">
        <f>SUBTOTAL(1,G4:G19)</f>
        <v>70</v>
      </c>
      <c r="H23" s="39"/>
      <c r="I23" s="40"/>
    </row>
  </sheetData>
  <sortState xmlns:xlrd2="http://schemas.microsoft.com/office/spreadsheetml/2017/richdata2" ref="B4:I19">
    <sortCondition ref="C4:C19"/>
    <sortCondition ref="E4:E19"/>
  </sortState>
  <dataConsolidate/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topLeftCell="A9" workbookViewId="0">
      <selection activeCell="F20" sqref="F20"/>
    </sheetView>
  </sheetViews>
  <sheetFormatPr defaultRowHeight="17.399999999999999" x14ac:dyDescent="0.4"/>
  <cols>
    <col min="1" max="1" width="14.19921875" bestFit="1" customWidth="1"/>
    <col min="2" max="4" width="10" bestFit="1" customWidth="1"/>
    <col min="5" max="5" width="10.8984375" bestFit="1" customWidth="1"/>
    <col min="6" max="6" width="8.69921875" customWidth="1"/>
    <col min="7" max="7" width="9.09765625" bestFit="1" customWidth="1"/>
  </cols>
  <sheetData>
    <row r="1" spans="1:7" ht="21" x14ac:dyDescent="0.4">
      <c r="A1" s="15" t="s">
        <v>175</v>
      </c>
      <c r="B1" s="15"/>
      <c r="C1" s="15"/>
      <c r="D1" s="15"/>
      <c r="E1" s="15"/>
      <c r="F1" s="15"/>
      <c r="G1" s="15"/>
    </row>
    <row r="3" spans="1:7" x14ac:dyDescent="0.4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4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4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4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4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4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4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4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4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4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4">
      <c r="A18" s="42" t="s">
        <v>328</v>
      </c>
      <c r="B18" s="42" t="s">
        <v>176</v>
      </c>
    </row>
    <row r="19" spans="1:4" x14ac:dyDescent="0.4">
      <c r="A19" s="42" t="s">
        <v>177</v>
      </c>
      <c r="B19" t="s">
        <v>183</v>
      </c>
      <c r="C19" t="s">
        <v>187</v>
      </c>
      <c r="D19" t="s">
        <v>327</v>
      </c>
    </row>
    <row r="20" spans="1:4" x14ac:dyDescent="0.4">
      <c r="A20" t="s">
        <v>185</v>
      </c>
      <c r="B20" s="43">
        <v>500000</v>
      </c>
      <c r="C20" s="43"/>
      <c r="D20" s="43">
        <v>500000</v>
      </c>
    </row>
    <row r="21" spans="1:4" x14ac:dyDescent="0.4">
      <c r="A21" t="s">
        <v>186</v>
      </c>
      <c r="B21" s="43">
        <v>500000</v>
      </c>
      <c r="C21" s="43"/>
      <c r="D21" s="43">
        <v>500000</v>
      </c>
    </row>
    <row r="22" spans="1:4" x14ac:dyDescent="0.4">
      <c r="A22" t="s">
        <v>190</v>
      </c>
      <c r="B22" s="43"/>
      <c r="C22" s="43">
        <v>425000</v>
      </c>
      <c r="D22" s="43">
        <v>425000</v>
      </c>
    </row>
    <row r="23" spans="1:4" x14ac:dyDescent="0.4">
      <c r="A23" t="s">
        <v>189</v>
      </c>
      <c r="B23" s="43"/>
      <c r="C23" s="43">
        <v>500000</v>
      </c>
      <c r="D23" s="43">
        <v>500000</v>
      </c>
    </row>
    <row r="24" spans="1:4" x14ac:dyDescent="0.4">
      <c r="A24" t="s">
        <v>188</v>
      </c>
      <c r="B24" s="43"/>
      <c r="C24" s="43">
        <v>550000</v>
      </c>
      <c r="D24" s="43">
        <v>550000</v>
      </c>
    </row>
    <row r="25" spans="1:4" x14ac:dyDescent="0.4">
      <c r="A25" t="s">
        <v>184</v>
      </c>
      <c r="B25" s="43">
        <v>650000</v>
      </c>
      <c r="C25" s="43"/>
      <c r="D25" s="43">
        <v>650000</v>
      </c>
    </row>
    <row r="26" spans="1:4" x14ac:dyDescent="0.4">
      <c r="A26" t="s">
        <v>327</v>
      </c>
      <c r="B26" s="43">
        <v>1650000</v>
      </c>
      <c r="C26" s="43">
        <v>1475000</v>
      </c>
      <c r="D26" s="43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B6" sqref="B6"/>
    </sheetView>
  </sheetViews>
  <sheetFormatPr defaultRowHeight="17.399999999999999" x14ac:dyDescent="0.4"/>
  <cols>
    <col min="1" max="2" width="10.59765625" customWidth="1"/>
    <col min="3" max="3" width="5.59765625" customWidth="1"/>
  </cols>
  <sheetData>
    <row r="1" spans="1:5" x14ac:dyDescent="0.4">
      <c r="A1" s="24" t="s">
        <v>195</v>
      </c>
      <c r="B1" s="24"/>
    </row>
    <row r="3" spans="1:5" x14ac:dyDescent="0.4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4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4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4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4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4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F17" sqref="F17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8" max="8" width="10.3984375" bestFit="1" customWidth="1"/>
  </cols>
  <sheetData>
    <row r="1" spans="1:9" ht="21" x14ac:dyDescent="0.4">
      <c r="A1" s="15" t="s">
        <v>204</v>
      </c>
      <c r="B1" s="15"/>
      <c r="C1" s="15"/>
      <c r="D1" s="15"/>
      <c r="E1" s="15"/>
      <c r="F1" s="15"/>
      <c r="G1" s="15"/>
      <c r="H1" s="15"/>
      <c r="I1" s="15"/>
    </row>
    <row r="3" spans="1:9" x14ac:dyDescent="0.4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4">
      <c r="A4" s="4" t="s">
        <v>214</v>
      </c>
      <c r="B4" s="4" t="s">
        <v>215</v>
      </c>
      <c r="C4" s="4" t="s">
        <v>216</v>
      </c>
      <c r="D4" s="5">
        <v>700000</v>
      </c>
      <c r="E4" s="44">
        <v>0.1</v>
      </c>
      <c r="F4" s="5">
        <v>700</v>
      </c>
      <c r="G4" s="4">
        <v>10</v>
      </c>
      <c r="H4" s="5">
        <v>200</v>
      </c>
      <c r="I4" s="45">
        <f>F4+H4</f>
        <v>900</v>
      </c>
    </row>
    <row r="5" spans="1:9" x14ac:dyDescent="0.4">
      <c r="A5" s="4" t="s">
        <v>217</v>
      </c>
      <c r="B5" s="4" t="s">
        <v>218</v>
      </c>
      <c r="C5" s="4" t="s">
        <v>219</v>
      </c>
      <c r="D5" s="5">
        <v>1600000</v>
      </c>
      <c r="E5" s="44">
        <v>0.2</v>
      </c>
      <c r="F5" s="5">
        <v>3200</v>
      </c>
      <c r="G5" s="4">
        <v>15</v>
      </c>
      <c r="H5" s="5">
        <v>300</v>
      </c>
      <c r="I5" s="45">
        <f t="shared" ref="I5:I12" si="0">F5+H5</f>
        <v>3500</v>
      </c>
    </row>
    <row r="6" spans="1:9" x14ac:dyDescent="0.4">
      <c r="A6" s="4" t="s">
        <v>220</v>
      </c>
      <c r="B6" s="4" t="s">
        <v>221</v>
      </c>
      <c r="C6" s="4" t="s">
        <v>222</v>
      </c>
      <c r="D6" s="5">
        <v>600000</v>
      </c>
      <c r="E6" s="44">
        <v>0.1</v>
      </c>
      <c r="F6" s="5">
        <v>600</v>
      </c>
      <c r="G6" s="4">
        <v>8</v>
      </c>
      <c r="H6" s="5">
        <v>160</v>
      </c>
      <c r="I6" s="45">
        <f t="shared" si="0"/>
        <v>760</v>
      </c>
    </row>
    <row r="7" spans="1:9" x14ac:dyDescent="0.4">
      <c r="A7" s="4" t="s">
        <v>223</v>
      </c>
      <c r="B7" s="4" t="s">
        <v>224</v>
      </c>
      <c r="C7" s="4" t="s">
        <v>222</v>
      </c>
      <c r="D7" s="5">
        <v>2200000</v>
      </c>
      <c r="E7" s="44">
        <v>0.2</v>
      </c>
      <c r="F7" s="5">
        <v>4400</v>
      </c>
      <c r="G7" s="4">
        <v>25</v>
      </c>
      <c r="H7" s="5">
        <v>500</v>
      </c>
      <c r="I7" s="45">
        <f t="shared" si="0"/>
        <v>4900</v>
      </c>
    </row>
    <row r="8" spans="1:9" x14ac:dyDescent="0.4">
      <c r="A8" s="4" t="s">
        <v>225</v>
      </c>
      <c r="B8" s="4" t="s">
        <v>226</v>
      </c>
      <c r="C8" s="4" t="s">
        <v>219</v>
      </c>
      <c r="D8" s="5">
        <v>500000</v>
      </c>
      <c r="E8" s="44">
        <v>0.1</v>
      </c>
      <c r="F8" s="5">
        <v>500</v>
      </c>
      <c r="G8" s="4">
        <v>3</v>
      </c>
      <c r="H8" s="5">
        <v>60</v>
      </c>
      <c r="I8" s="45">
        <f t="shared" si="0"/>
        <v>560</v>
      </c>
    </row>
    <row r="9" spans="1:9" x14ac:dyDescent="0.4">
      <c r="A9" s="4" t="s">
        <v>227</v>
      </c>
      <c r="B9" s="4" t="s">
        <v>228</v>
      </c>
      <c r="C9" s="4" t="s">
        <v>219</v>
      </c>
      <c r="D9" s="5">
        <v>2800000</v>
      </c>
      <c r="E9" s="44">
        <v>0.3</v>
      </c>
      <c r="F9" s="5">
        <v>8400</v>
      </c>
      <c r="G9" s="4">
        <v>9</v>
      </c>
      <c r="H9" s="5">
        <v>180</v>
      </c>
      <c r="I9" s="45">
        <f t="shared" si="0"/>
        <v>8580</v>
      </c>
    </row>
    <row r="10" spans="1:9" x14ac:dyDescent="0.4">
      <c r="A10" s="4" t="s">
        <v>229</v>
      </c>
      <c r="B10" s="4" t="s">
        <v>230</v>
      </c>
      <c r="C10" s="4" t="s">
        <v>216</v>
      </c>
      <c r="D10" s="5">
        <v>300000</v>
      </c>
      <c r="E10" s="44">
        <v>0</v>
      </c>
      <c r="F10" s="5">
        <v>0</v>
      </c>
      <c r="G10" s="4">
        <v>7</v>
      </c>
      <c r="H10" s="5">
        <v>140</v>
      </c>
      <c r="I10" s="45">
        <f t="shared" si="0"/>
        <v>140</v>
      </c>
    </row>
    <row r="11" spans="1:9" x14ac:dyDescent="0.4">
      <c r="A11" s="4" t="s">
        <v>231</v>
      </c>
      <c r="B11" s="4" t="s">
        <v>232</v>
      </c>
      <c r="C11" s="4" t="s">
        <v>216</v>
      </c>
      <c r="D11" s="5">
        <v>3200000</v>
      </c>
      <c r="E11" s="44">
        <v>0.3</v>
      </c>
      <c r="F11" s="5">
        <v>9600</v>
      </c>
      <c r="G11" s="4">
        <v>24</v>
      </c>
      <c r="H11" s="5">
        <v>480</v>
      </c>
      <c r="I11" s="45">
        <f t="shared" si="0"/>
        <v>10080</v>
      </c>
    </row>
    <row r="12" spans="1:9" x14ac:dyDescent="0.4">
      <c r="A12" s="4" t="s">
        <v>233</v>
      </c>
      <c r="B12" s="4" t="s">
        <v>234</v>
      </c>
      <c r="C12" s="4" t="s">
        <v>219</v>
      </c>
      <c r="D12" s="5">
        <v>1500000</v>
      </c>
      <c r="E12" s="44">
        <v>0.2</v>
      </c>
      <c r="F12" s="5">
        <v>3000</v>
      </c>
      <c r="G12" s="4">
        <v>13</v>
      </c>
      <c r="H12" s="5">
        <v>260</v>
      </c>
      <c r="I12" s="45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7620</xdr:colOff>
                    <xdr:row>13</xdr:row>
                    <xdr:rowOff>0</xdr:rowOff>
                  </from>
                  <to>
                    <xdr:col>3</xdr:col>
                    <xdr:colOff>7620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주형 김</cp:lastModifiedBy>
  <dcterms:created xsi:type="dcterms:W3CDTF">2023-04-27T08:01:32Z</dcterms:created>
  <dcterms:modified xsi:type="dcterms:W3CDTF">2025-01-12T04:51:56Z</dcterms:modified>
</cp:coreProperties>
</file>