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1951908E-656B-4DD1-AD34-935FC3350FBC}" xr6:coauthVersionLast="47" xr6:coauthVersionMax="47" xr10:uidLastSave="{00000000-0000-0000-0000-000000000000}"/>
  <bookViews>
    <workbookView xWindow="-103" yWindow="-103" windowWidth="22149" windowHeight="13200" tabRatio="74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'기본작업-4'!$B$3:$J$12</definedName>
    <definedName name="_xlnm.Criteria" localSheetId="3">'기본작업-4'!$H$16:$I$17</definedName>
    <definedName name="_xlnm.Extract" localSheetId="3">'기본작업-4'!$B$21:$G$21</definedName>
    <definedName name="평가">'기본작업-2'!$I$6:$I$13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0" l="1"/>
  <c r="H12" i="11" l="1"/>
  <c r="I12" i="11" s="1"/>
  <c r="J12" i="11" s="1"/>
  <c r="H11" i="11"/>
  <c r="I11" i="11" s="1"/>
  <c r="J11" i="11" s="1"/>
  <c r="H10" i="11"/>
  <c r="I10" i="11" s="1"/>
  <c r="J10" i="11" s="1"/>
  <c r="H9" i="11"/>
  <c r="I9" i="11" s="1"/>
  <c r="J9" i="11" s="1"/>
  <c r="H8" i="11"/>
  <c r="I8" i="11" s="1"/>
  <c r="J8" i="11" s="1"/>
  <c r="H7" i="11"/>
  <c r="I7" i="11" s="1"/>
  <c r="J7" i="11" s="1"/>
  <c r="H6" i="11"/>
  <c r="I6" i="11" s="1"/>
  <c r="J6" i="11" s="1"/>
  <c r="H5" i="11"/>
  <c r="I5" i="11" s="1"/>
  <c r="J5" i="11" s="1"/>
  <c r="H4" i="11"/>
  <c r="I4" i="11" s="1"/>
  <c r="J4" i="11" s="1"/>
  <c r="G5" i="6"/>
  <c r="G6" i="6"/>
  <c r="G7" i="6"/>
  <c r="G8" i="6"/>
  <c r="G9" i="6"/>
  <c r="G10" i="6"/>
  <c r="G11" i="6"/>
  <c r="G12" i="6"/>
  <c r="G4" i="6"/>
  <c r="E5" i="6"/>
  <c r="E6" i="6"/>
  <c r="E7" i="6"/>
  <c r="E8" i="6"/>
  <c r="E9" i="6"/>
  <c r="E10" i="6"/>
  <c r="E11" i="6"/>
  <c r="E12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0" authorId="0" shapeId="0" xr:uid="{7D30975B-A70E-4478-81FC-248BC4CC0886}">
      <text>
        <r>
          <rPr>
            <sz val="9"/>
            <color indexed="81"/>
            <rFont val="돋움"/>
            <family val="3"/>
            <charset val="129"/>
          </rPr>
          <t>최대판매실적</t>
        </r>
      </text>
    </comment>
  </commentList>
</comments>
</file>

<file path=xl/sharedStrings.xml><?xml version="1.0" encoding="utf-8"?>
<sst xmlns="http://schemas.openxmlformats.org/spreadsheetml/2006/main" count="407" uniqueCount="312">
  <si>
    <t>직위</t>
  </si>
  <si>
    <t>과장</t>
  </si>
  <si>
    <t>대리</t>
  </si>
  <si>
    <t>사원</t>
  </si>
  <si>
    <t>정심회 회원 연락처</t>
    <phoneticPr fontId="1" type="noConversion"/>
  </si>
  <si>
    <t>[표1]</t>
  </si>
  <si>
    <t>사원별 판매 현황</t>
  </si>
  <si>
    <t>성명</t>
  </si>
  <si>
    <t>영업소</t>
  </si>
  <si>
    <t>상반기</t>
  </si>
  <si>
    <t>하반기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</si>
  <si>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</si>
  <si>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</si>
  <si>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</si>
  <si>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</si>
  <si>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</si>
  <si>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</si>
  <si>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</si>
  <si>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</si>
  <si>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</si>
  <si>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</si>
  <si>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</si>
  <si>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안진국</t>
  </si>
  <si>
    <t>표준편차</t>
  </si>
  <si>
    <t>분산</t>
  </si>
  <si>
    <t>[표2]</t>
  </si>
  <si>
    <t>사원별 실적표</t>
  </si>
  <si>
    <t>사원명</t>
  </si>
  <si>
    <t>전반기</t>
  </si>
  <si>
    <t>후반기</t>
  </si>
  <si>
    <t>한국민</t>
  </si>
  <si>
    <t>조윤아</t>
  </si>
  <si>
    <t>이희선</t>
  </si>
  <si>
    <t>김지영</t>
  </si>
  <si>
    <t>김석준</t>
  </si>
  <si>
    <t>김예소</t>
  </si>
  <si>
    <t>권성철</t>
  </si>
  <si>
    <t>안덕성</t>
  </si>
  <si>
    <t>오연주</t>
  </si>
  <si>
    <t>실적 우수 사원 수</t>
  </si>
  <si>
    <t>[표3]</t>
  </si>
  <si>
    <t>3월 출장자 현황</t>
  </si>
  <si>
    <t>지역번호</t>
  </si>
  <si>
    <t>기간</t>
  </si>
  <si>
    <t>출장지역</t>
  </si>
  <si>
    <t>사인종</t>
  </si>
  <si>
    <t>하비자</t>
  </si>
  <si>
    <t>제주</t>
  </si>
  <si>
    <t>강화문</t>
  </si>
  <si>
    <t>김혜자</t>
  </si>
  <si>
    <t>김선미</t>
  </si>
  <si>
    <t>김종구</t>
  </si>
  <si>
    <t>최불암</t>
  </si>
  <si>
    <t>고수돌</t>
  </si>
  <si>
    <t>[표4]</t>
  </si>
  <si>
    <t>가전 제품 판매현황</t>
  </si>
  <si>
    <t>판매일</t>
  </si>
  <si>
    <t>판매량</t>
  </si>
  <si>
    <t>반품량</t>
  </si>
  <si>
    <t>판매현황</t>
  </si>
  <si>
    <t>03월10일</t>
  </si>
  <si>
    <t>03월11일</t>
  </si>
  <si>
    <t>03월12일</t>
  </si>
  <si>
    <t>03월13일</t>
  </si>
  <si>
    <t>03월14일</t>
  </si>
  <si>
    <t>03월15일</t>
  </si>
  <si>
    <t>03월16일</t>
  </si>
  <si>
    <t>03월17일</t>
  </si>
  <si>
    <t xml:space="preserve">[표5] </t>
  </si>
  <si>
    <t>제품수출현황</t>
  </si>
  <si>
    <t>제품코드</t>
  </si>
  <si>
    <t>수출총액</t>
  </si>
  <si>
    <t>환전총액</t>
  </si>
  <si>
    <t>AUD-9-TS</t>
  </si>
  <si>
    <t>USD-3-RF</t>
  </si>
  <si>
    <t>USD-5-HT</t>
  </si>
  <si>
    <t>GBP-4-SE</t>
  </si>
  <si>
    <t>AUD-7-KN</t>
  </si>
  <si>
    <t>GBP-1-CL</t>
  </si>
  <si>
    <t>AUD-2-MI</t>
  </si>
  <si>
    <t>USD-6-BU</t>
  </si>
  <si>
    <t>&lt;국가별환율표&gt;</t>
  </si>
  <si>
    <t>국가코드</t>
  </si>
  <si>
    <t>USD</t>
  </si>
  <si>
    <t>AUD</t>
  </si>
  <si>
    <t>GBP</t>
  </si>
  <si>
    <t>환율</t>
  </si>
  <si>
    <t>대리점별 판매고과</t>
  </si>
  <si>
    <t>전화번호</t>
  </si>
  <si>
    <t>업무기간(월)</t>
  </si>
  <si>
    <t>대리점 판매실적</t>
  </si>
  <si>
    <t>평균</t>
  </si>
  <si>
    <t>실적</t>
  </si>
  <si>
    <t>서울</t>
  </si>
  <si>
    <t>02-6352-7895</t>
  </si>
  <si>
    <t>A</t>
  </si>
  <si>
    <t>02-5832-5414</t>
  </si>
  <si>
    <t>F</t>
  </si>
  <si>
    <t>광주</t>
  </si>
  <si>
    <t>02-5852-7412</t>
  </si>
  <si>
    <t>B</t>
  </si>
  <si>
    <t xml:space="preserve">인천 </t>
  </si>
  <si>
    <t>02-4698-5236</t>
  </si>
  <si>
    <t>D</t>
  </si>
  <si>
    <t>02-2954-8762</t>
  </si>
  <si>
    <t>C</t>
  </si>
  <si>
    <t>대전</t>
  </si>
  <si>
    <t>02-1612-7532</t>
  </si>
  <si>
    <t>수원</t>
  </si>
  <si>
    <t>02-4186-9412</t>
  </si>
  <si>
    <t>안양</t>
  </si>
  <si>
    <t>02-5365-7257</t>
  </si>
  <si>
    <t>요금 비교표</t>
    <phoneticPr fontId="1" type="noConversion"/>
  </si>
  <si>
    <t>기준번호</t>
  </si>
  <si>
    <t>국가</t>
  </si>
  <si>
    <t>표준요금</t>
  </si>
  <si>
    <t>할인요금</t>
  </si>
  <si>
    <t>A형</t>
  </si>
  <si>
    <t>B형</t>
  </si>
  <si>
    <t>C형</t>
  </si>
  <si>
    <t>S1</t>
  </si>
  <si>
    <t>S2</t>
  </si>
  <si>
    <t>미국</t>
  </si>
  <si>
    <t>네덜란드</t>
  </si>
  <si>
    <t>브라질</t>
  </si>
  <si>
    <t>폴란드</t>
  </si>
  <si>
    <t>아일랜드</t>
  </si>
  <si>
    <t>호주</t>
  </si>
  <si>
    <t>중국</t>
  </si>
  <si>
    <t>뉴질랜드</t>
  </si>
  <si>
    <t>월말 상여급 지급 내역서</t>
    <phoneticPr fontId="1" type="noConversion"/>
  </si>
  <si>
    <t>사원코드</t>
  </si>
  <si>
    <t>관리부서</t>
  </si>
  <si>
    <t>근무년수</t>
  </si>
  <si>
    <t>기본급</t>
  </si>
  <si>
    <t>상여비율</t>
  </si>
  <si>
    <t>수당</t>
  </si>
  <si>
    <t>지급액</t>
  </si>
  <si>
    <t>P1</t>
  </si>
  <si>
    <t>신소진</t>
  </si>
  <si>
    <t>판매1부</t>
  </si>
  <si>
    <t>부장</t>
  </si>
  <si>
    <t>K2</t>
  </si>
  <si>
    <t>이은철</t>
  </si>
  <si>
    <t>판매2부</t>
  </si>
  <si>
    <t>D3</t>
  </si>
  <si>
    <t>박희천</t>
  </si>
  <si>
    <t>판매3부</t>
  </si>
  <si>
    <t>K1</t>
  </si>
  <si>
    <t>노수용</t>
  </si>
  <si>
    <t>D2</t>
  </si>
  <si>
    <t>조명섭</t>
  </si>
  <si>
    <t>P3</t>
  </si>
  <si>
    <t>이기수</t>
  </si>
  <si>
    <t>D1</t>
  </si>
  <si>
    <t>최신호</t>
  </si>
  <si>
    <t>P2</t>
  </si>
  <si>
    <t>박건창</t>
  </si>
  <si>
    <t>K3</t>
  </si>
  <si>
    <t>김재규</t>
  </si>
  <si>
    <t>주) 추가상여율</t>
    <phoneticPr fontId="1" type="noConversion"/>
  </si>
  <si>
    <t>상여지급율표</t>
  </si>
  <si>
    <t>영업사원별 성과 점수표</t>
    <phoneticPr fontId="1" type="noConversion"/>
  </si>
  <si>
    <t>부서</t>
  </si>
  <si>
    <t>인사코드</t>
  </si>
  <si>
    <t>담당지역</t>
  </si>
  <si>
    <t>총점수</t>
  </si>
  <si>
    <t>보너스점수</t>
  </si>
  <si>
    <t>보너스비중</t>
  </si>
  <si>
    <t>최지열</t>
  </si>
  <si>
    <t>P3-C</t>
  </si>
  <si>
    <t>성북구</t>
  </si>
  <si>
    <t>반상현</t>
  </si>
  <si>
    <t>P2-C</t>
  </si>
  <si>
    <t>어지순</t>
  </si>
  <si>
    <t>P1-C</t>
  </si>
  <si>
    <t>김정원</t>
  </si>
  <si>
    <t>P1-A</t>
  </si>
  <si>
    <t>강서구</t>
  </si>
  <si>
    <t>박경진</t>
  </si>
  <si>
    <t>P1-B</t>
  </si>
  <si>
    <t>유건석</t>
  </si>
  <si>
    <t>P3-A</t>
  </si>
  <si>
    <t>강동구</t>
  </si>
  <si>
    <t>은지은</t>
  </si>
  <si>
    <t>P3-B</t>
  </si>
  <si>
    <t>이순자</t>
  </si>
  <si>
    <t>P2-A</t>
  </si>
  <si>
    <t>제장부</t>
  </si>
  <si>
    <t>P2-B</t>
  </si>
  <si>
    <t xml:space="preserve"> 월별 주류 판매현황</t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</si>
  <si>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</si>
  <si>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</si>
  <si>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</si>
  <si>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</si>
  <si>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</si>
  <si>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</si>
  <si>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</si>
  <si>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</si>
  <si>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</si>
  <si>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라거</t>
  </si>
  <si>
    <t>산</t>
  </si>
  <si>
    <t>2월</t>
  </si>
  <si>
    <t>포두주</t>
  </si>
  <si>
    <t>카스</t>
  </si>
  <si>
    <t>진로</t>
  </si>
  <si>
    <t>3월</t>
  </si>
  <si>
    <t>마주앙</t>
  </si>
  <si>
    <t>참이슬</t>
  </si>
  <si>
    <t>백세주</t>
  </si>
  <si>
    <t>상반기 판매현황</t>
    <phoneticPr fontId="1" type="noConversion"/>
  </si>
  <si>
    <t>상점명</t>
  </si>
  <si>
    <t>한신</t>
  </si>
  <si>
    <t>계획수량</t>
  </si>
  <si>
    <t>판매수량</t>
  </si>
  <si>
    <t>실적율</t>
  </si>
  <si>
    <t>실적증감</t>
  </si>
  <si>
    <t>판매수량</t>
    <phoneticPr fontId="1" type="noConversion"/>
  </si>
  <si>
    <t>실적율</t>
    <phoneticPr fontId="1" type="noConversion"/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</si>
  <si>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</si>
  <si>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</si>
  <si>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</si>
  <si>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</si>
  <si>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</si>
  <si>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</si>
  <si>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</si>
  <si>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</si>
  <si>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</si>
  <si>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</si>
  <si>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</si>
  <si>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</si>
  <si>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</si>
  <si>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</si>
  <si>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</si>
  <si>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</si>
  <si>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</si>
  <si>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</si>
  <si>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</si>
  <si>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</si>
  <si>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</si>
  <si>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</si>
  <si>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</si>
  <si>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</si>
  <si>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</si>
  <si>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</si>
  <si>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</si>
  <si>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</si>
  <si>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</si>
  <si>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</si>
  <si>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</si>
  <si>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등급별 비교 분석</t>
  </si>
  <si>
    <t>등급</t>
  </si>
  <si>
    <t>과정코드</t>
  </si>
  <si>
    <t>결석감점</t>
  </si>
  <si>
    <t>경력점수</t>
  </si>
  <si>
    <t>필기점수</t>
  </si>
  <si>
    <t>총점</t>
  </si>
  <si>
    <t>고급반</t>
  </si>
  <si>
    <t>김현중</t>
  </si>
  <si>
    <t>전산-1</t>
  </si>
  <si>
    <t>진선미</t>
  </si>
  <si>
    <t>영어-1</t>
  </si>
  <si>
    <t>도한국</t>
  </si>
  <si>
    <t>마케팅-1</t>
  </si>
  <si>
    <t>기초반</t>
  </si>
  <si>
    <t>김국토</t>
  </si>
  <si>
    <t>전산-3</t>
  </si>
  <si>
    <t>민정식</t>
  </si>
  <si>
    <t>영어-3</t>
  </si>
  <si>
    <t>최하늘</t>
  </si>
  <si>
    <t>마케팅-3</t>
  </si>
  <si>
    <t>중급반</t>
  </si>
  <si>
    <t>이상랑</t>
  </si>
  <si>
    <t>전산-2</t>
  </si>
  <si>
    <t>구영후</t>
  </si>
  <si>
    <t>영어-2</t>
  </si>
  <si>
    <t>박지예</t>
  </si>
  <si>
    <t>마케팅-2</t>
  </si>
  <si>
    <t>評價</t>
    <phoneticPr fontId="1" type="noConversion"/>
  </si>
  <si>
    <t>대리점</t>
    <phoneticPr fontId="1" type="noConversion"/>
  </si>
  <si>
    <t>&gt;=7</t>
    <phoneticPr fontId="1" type="noConversion"/>
  </si>
  <si>
    <t>&lt;7%</t>
    <phoneticPr fontId="1" type="noConversion"/>
  </si>
  <si>
    <t>사원번호</t>
    <phoneticPr fontId="1" type="noConversion"/>
  </si>
  <si>
    <t>소속부서</t>
    <phoneticPr fontId="1" type="noConversion"/>
  </si>
  <si>
    <t>직위</t>
    <phoneticPr fontId="1" type="noConversion"/>
  </si>
  <si>
    <t>이름</t>
    <phoneticPr fontId="1" type="noConversion"/>
  </si>
  <si>
    <t>연락처</t>
    <phoneticPr fontId="1" type="noConversion"/>
  </si>
  <si>
    <t>입사년도</t>
    <phoneticPr fontId="1" type="noConversion"/>
  </si>
  <si>
    <t>BF-20205</t>
    <phoneticPr fontId="1" type="noConversion"/>
  </si>
  <si>
    <t>AU-30238</t>
    <phoneticPr fontId="1" type="noConversion"/>
  </si>
  <si>
    <t>GT-84735</t>
    <phoneticPr fontId="1" type="noConversion"/>
  </si>
  <si>
    <t>BF-20284</t>
    <phoneticPr fontId="1" type="noConversion"/>
  </si>
  <si>
    <t>GT-84726</t>
    <phoneticPr fontId="1" type="noConversion"/>
  </si>
  <si>
    <t>AU-30219</t>
    <phoneticPr fontId="1" type="noConversion"/>
  </si>
  <si>
    <t>관리부</t>
    <phoneticPr fontId="1" type="noConversion"/>
  </si>
  <si>
    <t>업무부</t>
    <phoneticPr fontId="1" type="noConversion"/>
  </si>
  <si>
    <t>기획조정실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</si>
  <si>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</si>
  <si>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</si>
  <si>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</si>
  <si>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</si>
  <si>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</si>
  <si>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</si>
  <si>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박경미</t>
    <phoneticPr fontId="1" type="noConversion"/>
  </si>
  <si>
    <t>박은경</t>
    <phoneticPr fontId="1" type="noConversion"/>
  </si>
  <si>
    <t>박동수</t>
    <phoneticPr fontId="1" type="noConversion"/>
  </si>
  <si>
    <t>010-8734-0988</t>
    <phoneticPr fontId="1" type="noConversion"/>
  </si>
  <si>
    <t>010-887-9928</t>
    <phoneticPr fontId="1" type="noConversion"/>
  </si>
  <si>
    <t>010-8542-1931</t>
    <phoneticPr fontId="1" type="noConversion"/>
  </si>
  <si>
    <t>010-9573-3247</t>
    <phoneticPr fontId="1" type="noConversion"/>
  </si>
  <si>
    <t>010-3209-0326</t>
    <phoneticPr fontId="1" type="noConversion"/>
  </si>
  <si>
    <t>010-3895-4334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</si>
</sst>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9" formatCode="#,##0,,&quot;백만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" xfId="2" applyBorder="1" applyAlignment="1">
      <alignment horizontal="center" vertical="center"/>
    </xf>
    <xf numFmtId="0" fontId="6" fillId="3" borderId="11" xfId="2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8" xfId="2" applyBorder="1" applyAlignment="1">
      <alignment horizontal="center" vertical="center"/>
    </xf>
    <xf numFmtId="0" fontId="6" fillId="3" borderId="9" xfId="2" applyBorder="1" applyAlignment="1">
      <alignment horizontal="center" vertical="center"/>
    </xf>
    <xf numFmtId="0" fontId="6" fillId="3" borderId="1" xfId="2" applyBorder="1" applyAlignment="1">
      <alignment horizontal="center" vertical="center"/>
    </xf>
    <xf numFmtId="0" fontId="6" fillId="3" borderId="7" xfId="2" applyBorder="1" applyAlignment="1">
      <alignment horizontal="center" vertical="center"/>
    </xf>
    <xf numFmtId="0" fontId="6" fillId="3" borderId="10" xfId="2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13" xfId="0" applyNumberFormat="1" applyBorder="1">
      <alignment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차트작업!$H$3</c:f>
              <c:strCache>
                <c:ptCount val="1"/>
                <c:pt idx="0">
                  <c:v>총점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6E-4C9E-9948-1460A464B2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6E-4C9E-9948-1460A464B2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6E-4C9E-9948-1460A464B2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6E-4C9E-9948-1460A464B2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6E-4C9E-9948-1460A464B2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46E-4C9E-9948-1460A464B2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46E-4C9E-9948-1460A464B2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46E-4C9E-9948-1460A464B2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46E-4C9E-9948-1460A464B2AE}"/>
              </c:ext>
            </c:extLst>
          </c:dPt>
          <c:cat>
            <c:strRef>
              <c:f>차트작업!$B$4:$B$12</c:f>
              <c:strCache>
                <c:ptCount val="9"/>
                <c:pt idx="0">
                  <c:v>김현중</c:v>
                </c:pt>
                <c:pt idx="1">
                  <c:v>진선미</c:v>
                </c:pt>
                <c:pt idx="2">
                  <c:v>도한국</c:v>
                </c:pt>
                <c:pt idx="3">
                  <c:v>김국토</c:v>
                </c:pt>
                <c:pt idx="4">
                  <c:v>민정식</c:v>
                </c:pt>
                <c:pt idx="5">
                  <c:v>최하늘</c:v>
                </c:pt>
                <c:pt idx="6">
                  <c:v>이상랑</c:v>
                </c:pt>
                <c:pt idx="7">
                  <c:v>구영후</c:v>
                </c:pt>
                <c:pt idx="8">
                  <c:v>박지예</c:v>
                </c:pt>
              </c:strCache>
            </c:strRef>
          </c:cat>
          <c:val>
            <c:numRef>
              <c:f>차트작업!$H$4:$H$12</c:f>
              <c:numCache>
                <c:formatCode>General</c:formatCode>
                <c:ptCount val="9"/>
                <c:pt idx="0">
                  <c:v>85</c:v>
                </c:pt>
                <c:pt idx="1">
                  <c:v>87</c:v>
                </c:pt>
                <c:pt idx="2">
                  <c:v>74</c:v>
                </c:pt>
                <c:pt idx="3">
                  <c:v>77</c:v>
                </c:pt>
                <c:pt idx="4">
                  <c:v>73</c:v>
                </c:pt>
                <c:pt idx="5">
                  <c:v>80</c:v>
                </c:pt>
                <c:pt idx="6">
                  <c:v>87</c:v>
                </c:pt>
                <c:pt idx="7">
                  <c:v>69</c:v>
                </c:pt>
                <c:pt idx="8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B-4805-874A-8446BFBC9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07A49A-4AC8-1946-FB70-406C0243F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6" sqref="G6"/>
    </sheetView>
  </sheetViews>
  <sheetFormatPr defaultRowHeight="17.600000000000001" x14ac:dyDescent="0.55000000000000004"/>
  <cols>
    <col min="1" max="1" width="9.35546875" bestFit="1" customWidth="1"/>
    <col min="2" max="2" width="10.42578125" bestFit="1" customWidth="1"/>
    <col min="5" max="5" width="13.92578125" bestFit="1" customWidth="1"/>
  </cols>
  <sheetData>
    <row r="1" spans="1:6" x14ac:dyDescent="0.55000000000000004">
      <c r="A1" t="s">
        <v>4</v>
      </c>
    </row>
    <row r="3" spans="1:6" x14ac:dyDescent="0.55000000000000004">
      <c r="A3" s="1" t="s">
        <v>282</v>
      </c>
      <c r="B3" s="1" t="s">
        <v>283</v>
      </c>
      <c r="C3" s="1" t="s">
        <v>284</v>
      </c>
      <c r="D3" s="1" t="s">
        <v>285</v>
      </c>
      <c r="E3" s="1" t="s">
        <v>286</v>
      </c>
      <c r="F3" s="1" t="s">
        <v>287</v>
      </c>
    </row>
    <row r="4" spans="1:6" x14ac:dyDescent="0.55000000000000004">
      <c r="A4" s="1" t="s">
        <v>288</v>
      </c>
      <c r="B4" s="1" t="s">
        <v>294</v>
      </c>
      <c r="C4" s="1" t="s">
        <v>297</v>
      </c>
      <c r="D4" s="1" t="s">
        <v>300</v>
      </c>
      <c r="E4" s="1" t="s">
        <v>306</v>
      </c>
      <c r="F4" s="1">
        <v>2014</v>
      </c>
    </row>
    <row r="5" spans="1:6" x14ac:dyDescent="0.55000000000000004">
      <c r="A5" s="1" t="s">
        <v>289</v>
      </c>
      <c r="B5" s="1" t="s">
        <v>295</v>
      </c>
      <c r="C5" s="1" t="s">
        <v>298</v>
      </c>
      <c r="D5" s="1" t="s">
        <v>301</v>
      </c>
      <c r="E5" s="1" t="s">
        <v>307</v>
      </c>
      <c r="F5" s="1">
        <v>2019</v>
      </c>
    </row>
    <row r="6" spans="1:6" x14ac:dyDescent="0.55000000000000004">
      <c r="A6" s="1" t="s">
        <v>290</v>
      </c>
      <c r="B6" s="1" t="s">
        <v>296</v>
      </c>
      <c r="C6" s="1" t="s">
        <v>299</v>
      </c>
      <c r="D6" s="1" t="s">
        <v>302</v>
      </c>
      <c r="E6" s="1" t="s">
        <v>311</v>
      </c>
      <c r="F6" s="1">
        <v>2022</v>
      </c>
    </row>
    <row r="7" spans="1:6" x14ac:dyDescent="0.55000000000000004">
      <c r="A7" s="1" t="s">
        <v>291</v>
      </c>
      <c r="B7" s="1" t="s">
        <v>294</v>
      </c>
      <c r="C7" s="1" t="s">
        <v>297</v>
      </c>
      <c r="D7" s="1" t="s">
        <v>303</v>
      </c>
      <c r="E7" s="1" t="s">
        <v>308</v>
      </c>
      <c r="F7" s="1">
        <v>2013</v>
      </c>
    </row>
    <row r="8" spans="1:6" x14ac:dyDescent="0.55000000000000004">
      <c r="A8" s="1" t="s">
        <v>292</v>
      </c>
      <c r="B8" s="1" t="s">
        <v>296</v>
      </c>
      <c r="C8" s="1" t="s">
        <v>299</v>
      </c>
      <c r="D8" s="1" t="s">
        <v>304</v>
      </c>
      <c r="E8" s="1" t="s">
        <v>309</v>
      </c>
      <c r="F8" s="1">
        <v>2021</v>
      </c>
    </row>
    <row r="9" spans="1:6" x14ac:dyDescent="0.55000000000000004">
      <c r="A9" s="1" t="s">
        <v>293</v>
      </c>
      <c r="B9" s="1" t="s">
        <v>295</v>
      </c>
      <c r="C9" s="1" t="s">
        <v>297</v>
      </c>
      <c r="D9" s="1" t="s">
        <v>305</v>
      </c>
      <c r="E9" s="1" t="s">
        <v>310</v>
      </c>
      <c r="F9" s="1">
        <v>2012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12"/>
  <sheetViews>
    <sheetView workbookViewId="0">
      <selection sqref="A1:H1"/>
    </sheetView>
  </sheetViews>
  <sheetFormatPr defaultRowHeight="17.600000000000001" x14ac:dyDescent="0.55000000000000004"/>
  <sheetData>
    <row r="1" spans="1:8" ht="21.45" x14ac:dyDescent="0.55000000000000004">
      <c r="A1" s="28" t="s">
        <v>250</v>
      </c>
      <c r="B1" s="28"/>
      <c r="C1" s="28"/>
      <c r="D1" s="28"/>
      <c r="E1" s="28"/>
      <c r="F1" s="28"/>
      <c r="G1" s="28"/>
      <c r="H1" s="28"/>
    </row>
    <row r="3" spans="1:8" x14ac:dyDescent="0.55000000000000004">
      <c r="A3" s="4" t="s">
        <v>251</v>
      </c>
      <c r="B3" s="4" t="s">
        <v>7</v>
      </c>
      <c r="C3" s="4" t="s">
        <v>252</v>
      </c>
      <c r="D3" s="4" t="s">
        <v>253</v>
      </c>
      <c r="E3" s="4" t="s">
        <v>133</v>
      </c>
      <c r="F3" s="4" t="s">
        <v>254</v>
      </c>
      <c r="G3" s="4" t="s">
        <v>255</v>
      </c>
      <c r="H3" s="4" t="s">
        <v>256</v>
      </c>
    </row>
    <row r="4" spans="1:8" x14ac:dyDescent="0.55000000000000004">
      <c r="A4" s="4" t="s">
        <v>257</v>
      </c>
      <c r="B4" s="4" t="s">
        <v>258</v>
      </c>
      <c r="C4" s="4" t="s">
        <v>259</v>
      </c>
      <c r="D4" s="4">
        <v>0</v>
      </c>
      <c r="E4" s="4">
        <v>20</v>
      </c>
      <c r="F4" s="4">
        <v>7</v>
      </c>
      <c r="G4" s="4">
        <v>70</v>
      </c>
      <c r="H4" s="4">
        <v>85</v>
      </c>
    </row>
    <row r="5" spans="1:8" x14ac:dyDescent="0.55000000000000004">
      <c r="A5" s="4" t="s">
        <v>257</v>
      </c>
      <c r="B5" s="4" t="s">
        <v>260</v>
      </c>
      <c r="C5" s="4" t="s">
        <v>261</v>
      </c>
      <c r="D5" s="4">
        <v>0</v>
      </c>
      <c r="E5" s="4">
        <v>10</v>
      </c>
      <c r="F5" s="4">
        <v>5</v>
      </c>
      <c r="G5" s="4">
        <v>74</v>
      </c>
      <c r="H5" s="4">
        <v>87</v>
      </c>
    </row>
    <row r="6" spans="1:8" x14ac:dyDescent="0.55000000000000004">
      <c r="A6" s="4" t="s">
        <v>257</v>
      </c>
      <c r="B6" s="4" t="s">
        <v>262</v>
      </c>
      <c r="C6" s="4" t="s">
        <v>263</v>
      </c>
      <c r="D6" s="4">
        <v>0</v>
      </c>
      <c r="E6" s="4">
        <v>8</v>
      </c>
      <c r="F6" s="4">
        <v>3</v>
      </c>
      <c r="G6" s="4">
        <v>64</v>
      </c>
      <c r="H6" s="4">
        <v>74</v>
      </c>
    </row>
    <row r="7" spans="1:8" x14ac:dyDescent="0.55000000000000004">
      <c r="A7" s="4" t="s">
        <v>264</v>
      </c>
      <c r="B7" s="4" t="s">
        <v>265</v>
      </c>
      <c r="C7" s="4" t="s">
        <v>266</v>
      </c>
      <c r="D7" s="4">
        <v>6</v>
      </c>
      <c r="E7" s="4">
        <v>2</v>
      </c>
      <c r="F7" s="4">
        <v>1</v>
      </c>
      <c r="G7" s="4">
        <v>75</v>
      </c>
      <c r="H7" s="4">
        <v>77</v>
      </c>
    </row>
    <row r="8" spans="1:8" x14ac:dyDescent="0.55000000000000004">
      <c r="A8" s="4" t="s">
        <v>264</v>
      </c>
      <c r="B8" s="4" t="s">
        <v>267</v>
      </c>
      <c r="C8" s="4" t="s">
        <v>268</v>
      </c>
      <c r="D8" s="4">
        <v>0</v>
      </c>
      <c r="E8" s="4">
        <v>35</v>
      </c>
      <c r="F8" s="4">
        <v>7</v>
      </c>
      <c r="G8" s="4">
        <v>59</v>
      </c>
      <c r="H8" s="4">
        <v>73</v>
      </c>
    </row>
    <row r="9" spans="1:8" x14ac:dyDescent="0.55000000000000004">
      <c r="A9" s="4" t="s">
        <v>264</v>
      </c>
      <c r="B9" s="4" t="s">
        <v>269</v>
      </c>
      <c r="C9" s="4" t="s">
        <v>270</v>
      </c>
      <c r="D9" s="4">
        <v>8</v>
      </c>
      <c r="E9" s="4">
        <v>9</v>
      </c>
      <c r="F9" s="4">
        <v>3</v>
      </c>
      <c r="G9" s="4">
        <v>78</v>
      </c>
      <c r="H9" s="4">
        <v>80</v>
      </c>
    </row>
    <row r="10" spans="1:8" x14ac:dyDescent="0.55000000000000004">
      <c r="A10" s="4" t="s">
        <v>271</v>
      </c>
      <c r="B10" s="4" t="s">
        <v>272</v>
      </c>
      <c r="C10" s="4" t="s">
        <v>273</v>
      </c>
      <c r="D10" s="4">
        <v>2</v>
      </c>
      <c r="E10" s="4">
        <v>4</v>
      </c>
      <c r="F10" s="4">
        <v>1</v>
      </c>
      <c r="G10" s="4">
        <v>80</v>
      </c>
      <c r="H10" s="4">
        <v>87</v>
      </c>
    </row>
    <row r="11" spans="1:8" x14ac:dyDescent="0.55000000000000004">
      <c r="A11" s="4" t="s">
        <v>271</v>
      </c>
      <c r="B11" s="4" t="s">
        <v>274</v>
      </c>
      <c r="C11" s="4" t="s">
        <v>275</v>
      </c>
      <c r="D11" s="4">
        <v>4</v>
      </c>
      <c r="E11" s="4">
        <v>23</v>
      </c>
      <c r="F11" s="4">
        <v>7</v>
      </c>
      <c r="G11" s="4">
        <v>60</v>
      </c>
      <c r="H11" s="4">
        <v>69</v>
      </c>
    </row>
    <row r="12" spans="1:8" x14ac:dyDescent="0.55000000000000004">
      <c r="A12" s="4" t="s">
        <v>271</v>
      </c>
      <c r="B12" s="4" t="s">
        <v>276</v>
      </c>
      <c r="C12" s="4" t="s">
        <v>277</v>
      </c>
      <c r="D12" s="4">
        <v>2</v>
      </c>
      <c r="E12" s="4">
        <v>9</v>
      </c>
      <c r="F12" s="4">
        <v>3</v>
      </c>
      <c r="G12" s="4">
        <v>78</v>
      </c>
      <c r="H12" s="4">
        <v>87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I13"/>
  <sheetViews>
    <sheetView tabSelected="1" workbookViewId="0">
      <selection activeCell="I18" sqref="I18"/>
    </sheetView>
  </sheetViews>
  <sheetFormatPr defaultRowHeight="17.600000000000001" x14ac:dyDescent="0.55000000000000004"/>
  <cols>
    <col min="1" max="1" width="2.5703125" customWidth="1"/>
    <col min="3" max="3" width="12.92578125" bestFit="1" customWidth="1"/>
    <col min="4" max="4" width="11.640625" bestFit="1" customWidth="1"/>
    <col min="8" max="8" width="9.5" bestFit="1" customWidth="1"/>
  </cols>
  <sheetData>
    <row r="2" spans="2:9" x14ac:dyDescent="0.55000000000000004">
      <c r="B2" t="s">
        <v>87</v>
      </c>
    </row>
    <row r="3" spans="2:9" ht="18" thickBot="1" x14ac:dyDescent="0.6"/>
    <row r="4" spans="2:9" x14ac:dyDescent="0.55000000000000004">
      <c r="B4" s="26" t="s">
        <v>279</v>
      </c>
      <c r="C4" s="23" t="s">
        <v>88</v>
      </c>
      <c r="D4" s="23" t="s">
        <v>89</v>
      </c>
      <c r="E4" s="23" t="s">
        <v>90</v>
      </c>
      <c r="F4" s="23"/>
      <c r="G4" s="23"/>
      <c r="H4" s="23"/>
      <c r="I4" s="24"/>
    </row>
    <row r="5" spans="2:9" x14ac:dyDescent="0.55000000000000004">
      <c r="B5" s="27"/>
      <c r="C5" s="25"/>
      <c r="D5" s="25"/>
      <c r="E5" s="15" t="s">
        <v>9</v>
      </c>
      <c r="F5" s="15" t="s">
        <v>10</v>
      </c>
      <c r="G5" s="15" t="s">
        <v>91</v>
      </c>
      <c r="H5" s="15" t="s">
        <v>92</v>
      </c>
      <c r="I5" s="16" t="s">
        <v>278</v>
      </c>
    </row>
    <row r="6" spans="2:9" x14ac:dyDescent="0.55000000000000004">
      <c r="B6" s="17" t="s">
        <v>93</v>
      </c>
      <c r="C6" s="4" t="s">
        <v>94</v>
      </c>
      <c r="D6" s="4">
        <v>18</v>
      </c>
      <c r="E6" s="4">
        <v>96</v>
      </c>
      <c r="F6" s="4">
        <v>85</v>
      </c>
      <c r="G6" s="13">
        <v>90.5</v>
      </c>
      <c r="H6" s="38">
        <v>67000000</v>
      </c>
      <c r="I6" s="18" t="s">
        <v>95</v>
      </c>
    </row>
    <row r="7" spans="2:9" x14ac:dyDescent="0.55000000000000004">
      <c r="B7" s="17" t="s">
        <v>18</v>
      </c>
      <c r="C7" s="4" t="s">
        <v>96</v>
      </c>
      <c r="D7" s="4">
        <v>5</v>
      </c>
      <c r="E7" s="4">
        <v>64</v>
      </c>
      <c r="F7" s="4">
        <v>8</v>
      </c>
      <c r="G7" s="13">
        <v>36</v>
      </c>
      <c r="H7" s="38">
        <v>89000000</v>
      </c>
      <c r="I7" s="18" t="s">
        <v>97</v>
      </c>
    </row>
    <row r="8" spans="2:9" x14ac:dyDescent="0.55000000000000004">
      <c r="B8" s="17" t="s">
        <v>98</v>
      </c>
      <c r="C8" s="4" t="s">
        <v>99</v>
      </c>
      <c r="D8" s="4">
        <v>12</v>
      </c>
      <c r="E8" s="4">
        <v>85</v>
      </c>
      <c r="F8" s="4">
        <v>100</v>
      </c>
      <c r="G8" s="13">
        <v>92.5</v>
      </c>
      <c r="H8" s="38">
        <v>87000000</v>
      </c>
      <c r="I8" s="18" t="s">
        <v>100</v>
      </c>
    </row>
    <row r="9" spans="2:9" x14ac:dyDescent="0.55000000000000004">
      <c r="B9" s="17" t="s">
        <v>101</v>
      </c>
      <c r="C9" s="4" t="s">
        <v>102</v>
      </c>
      <c r="D9" s="4">
        <v>7</v>
      </c>
      <c r="E9" s="4">
        <v>66</v>
      </c>
      <c r="F9" s="4">
        <v>87</v>
      </c>
      <c r="G9" s="13">
        <v>76.5</v>
      </c>
      <c r="H9" s="38">
        <v>72000000</v>
      </c>
      <c r="I9" s="18" t="s">
        <v>103</v>
      </c>
    </row>
    <row r="10" spans="2:9" x14ac:dyDescent="0.55000000000000004">
      <c r="B10" s="17" t="s">
        <v>47</v>
      </c>
      <c r="C10" s="4" t="s">
        <v>104</v>
      </c>
      <c r="D10" s="4">
        <v>9</v>
      </c>
      <c r="E10" s="4">
        <v>70</v>
      </c>
      <c r="F10" s="4">
        <v>60</v>
      </c>
      <c r="G10" s="13">
        <v>65</v>
      </c>
      <c r="H10" s="38">
        <v>93000000</v>
      </c>
      <c r="I10" s="18" t="s">
        <v>105</v>
      </c>
    </row>
    <row r="11" spans="2:9" x14ac:dyDescent="0.55000000000000004">
      <c r="B11" s="17" t="s">
        <v>106</v>
      </c>
      <c r="C11" s="4" t="s">
        <v>107</v>
      </c>
      <c r="D11" s="4">
        <v>8</v>
      </c>
      <c r="E11" s="4">
        <v>90</v>
      </c>
      <c r="F11" s="4">
        <v>78</v>
      </c>
      <c r="G11" s="13">
        <v>84</v>
      </c>
      <c r="H11" s="38">
        <v>32000000</v>
      </c>
      <c r="I11" s="18" t="s">
        <v>105</v>
      </c>
    </row>
    <row r="12" spans="2:9" x14ac:dyDescent="0.55000000000000004">
      <c r="B12" s="17" t="s">
        <v>108</v>
      </c>
      <c r="C12" s="4" t="s">
        <v>109</v>
      </c>
      <c r="D12" s="4">
        <v>20</v>
      </c>
      <c r="E12" s="4">
        <v>100</v>
      </c>
      <c r="F12" s="4">
        <v>86</v>
      </c>
      <c r="G12" s="13">
        <v>93</v>
      </c>
      <c r="H12" s="38">
        <v>78000000</v>
      </c>
      <c r="I12" s="18" t="s">
        <v>95</v>
      </c>
    </row>
    <row r="13" spans="2:9" ht="18" thickBot="1" x14ac:dyDescent="0.6">
      <c r="B13" s="19" t="s">
        <v>110</v>
      </c>
      <c r="C13" s="20" t="s">
        <v>111</v>
      </c>
      <c r="D13" s="20">
        <v>13</v>
      </c>
      <c r="E13" s="20">
        <v>100</v>
      </c>
      <c r="F13" s="20">
        <v>85</v>
      </c>
      <c r="G13" s="21">
        <v>92.5</v>
      </c>
      <c r="H13" s="39">
        <v>45000000</v>
      </c>
      <c r="I13" s="22" t="s">
        <v>100</v>
      </c>
    </row>
  </sheetData>
  <mergeCells count="4">
    <mergeCell ref="E4:I4"/>
    <mergeCell ref="D4:D5"/>
    <mergeCell ref="C4:C5"/>
    <mergeCell ref="B4:B5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2"/>
  <sheetViews>
    <sheetView workbookViewId="0">
      <selection activeCell="B5" sqref="B5:H12"/>
    </sheetView>
  </sheetViews>
  <sheetFormatPr defaultRowHeight="17.600000000000001" x14ac:dyDescent="0.55000000000000004"/>
  <cols>
    <col min="1" max="1" width="2.5703125" customWidth="1"/>
  </cols>
  <sheetData>
    <row r="1" spans="2:8" ht="21.45" x14ac:dyDescent="0.55000000000000004">
      <c r="B1" s="28" t="s">
        <v>112</v>
      </c>
      <c r="C1" s="28"/>
      <c r="D1" s="28"/>
      <c r="E1" s="28"/>
      <c r="F1" s="28"/>
      <c r="G1" s="28"/>
      <c r="H1" s="28"/>
    </row>
    <row r="3" spans="2:8" x14ac:dyDescent="0.55000000000000004">
      <c r="B3" s="32" t="s">
        <v>113</v>
      </c>
      <c r="C3" s="32" t="s">
        <v>114</v>
      </c>
      <c r="D3" s="29" t="s">
        <v>115</v>
      </c>
      <c r="E3" s="31"/>
      <c r="F3" s="30"/>
      <c r="G3" s="29" t="s">
        <v>116</v>
      </c>
      <c r="H3" s="30"/>
    </row>
    <row r="4" spans="2:8" x14ac:dyDescent="0.55000000000000004">
      <c r="B4" s="33"/>
      <c r="C4" s="33"/>
      <c r="D4" s="4" t="s">
        <v>117</v>
      </c>
      <c r="E4" s="4" t="s">
        <v>118</v>
      </c>
      <c r="F4" s="4" t="s">
        <v>119</v>
      </c>
      <c r="G4" s="4" t="s">
        <v>120</v>
      </c>
      <c r="H4" s="4" t="s">
        <v>121</v>
      </c>
    </row>
    <row r="5" spans="2:8" x14ac:dyDescent="0.55000000000000004">
      <c r="B5" s="4">
        <v>1</v>
      </c>
      <c r="C5" s="4" t="s">
        <v>122</v>
      </c>
      <c r="D5" s="5">
        <v>906</v>
      </c>
      <c r="E5" s="5">
        <v>860</v>
      </c>
      <c r="F5" s="5">
        <v>585</v>
      </c>
      <c r="G5" s="5">
        <v>320</v>
      </c>
      <c r="H5" s="5">
        <v>266</v>
      </c>
    </row>
    <row r="6" spans="2:8" x14ac:dyDescent="0.55000000000000004">
      <c r="B6" s="4">
        <v>2</v>
      </c>
      <c r="C6" s="4" t="s">
        <v>123</v>
      </c>
      <c r="D6" s="5">
        <v>823</v>
      </c>
      <c r="E6" s="5">
        <v>781</v>
      </c>
      <c r="F6" s="5">
        <v>512</v>
      </c>
      <c r="G6" s="5">
        <v>265</v>
      </c>
      <c r="H6" s="5">
        <v>279</v>
      </c>
    </row>
    <row r="7" spans="2:8" x14ac:dyDescent="0.55000000000000004">
      <c r="B7" s="4">
        <v>3</v>
      </c>
      <c r="C7" s="4" t="s">
        <v>124</v>
      </c>
      <c r="D7" s="5">
        <v>1133</v>
      </c>
      <c r="E7" s="5">
        <v>1076</v>
      </c>
      <c r="F7" s="5">
        <v>684</v>
      </c>
      <c r="G7" s="5">
        <v>337</v>
      </c>
      <c r="H7" s="5">
        <v>312</v>
      </c>
    </row>
    <row r="8" spans="2:8" x14ac:dyDescent="0.55000000000000004">
      <c r="B8" s="4">
        <v>4</v>
      </c>
      <c r="C8" s="4" t="s">
        <v>125</v>
      </c>
      <c r="D8" s="5">
        <v>906</v>
      </c>
      <c r="E8" s="5">
        <v>536</v>
      </c>
      <c r="F8" s="5">
        <v>356</v>
      </c>
      <c r="G8" s="5">
        <v>285</v>
      </c>
      <c r="H8" s="5">
        <v>645</v>
      </c>
    </row>
    <row r="9" spans="2:8" x14ac:dyDescent="0.55000000000000004">
      <c r="B9" s="4">
        <v>5</v>
      </c>
      <c r="C9" s="4" t="s">
        <v>126</v>
      </c>
      <c r="D9" s="5">
        <v>696</v>
      </c>
      <c r="E9" s="5">
        <v>1076</v>
      </c>
      <c r="F9" s="5">
        <v>684</v>
      </c>
      <c r="G9" s="5">
        <v>361</v>
      </c>
      <c r="H9" s="5">
        <v>332</v>
      </c>
    </row>
    <row r="10" spans="2:8" x14ac:dyDescent="0.55000000000000004">
      <c r="B10" s="4">
        <v>6</v>
      </c>
      <c r="C10" s="4" t="s">
        <v>127</v>
      </c>
      <c r="D10" s="5">
        <v>1133</v>
      </c>
      <c r="E10" s="5">
        <v>781</v>
      </c>
      <c r="F10" s="5">
        <v>431</v>
      </c>
      <c r="G10" s="5">
        <v>183</v>
      </c>
      <c r="H10" s="5">
        <v>348</v>
      </c>
    </row>
    <row r="11" spans="2:8" x14ac:dyDescent="0.55000000000000004">
      <c r="B11" s="4">
        <v>7</v>
      </c>
      <c r="C11" s="4" t="s">
        <v>128</v>
      </c>
      <c r="D11" s="5">
        <v>906</v>
      </c>
      <c r="E11" s="5">
        <v>860</v>
      </c>
      <c r="F11" s="5">
        <v>585</v>
      </c>
      <c r="G11" s="5">
        <v>189</v>
      </c>
      <c r="H11" s="5">
        <v>254</v>
      </c>
    </row>
    <row r="12" spans="2:8" x14ac:dyDescent="0.55000000000000004">
      <c r="B12" s="4">
        <v>8</v>
      </c>
      <c r="C12" s="4" t="s">
        <v>129</v>
      </c>
      <c r="D12" s="5">
        <v>565</v>
      </c>
      <c r="E12" s="5">
        <v>661</v>
      </c>
      <c r="F12" s="5">
        <v>860</v>
      </c>
      <c r="G12" s="5">
        <v>256</v>
      </c>
      <c r="H12" s="5">
        <v>295</v>
      </c>
    </row>
  </sheetData>
  <mergeCells count="5">
    <mergeCell ref="B1:H1"/>
    <mergeCell ref="G3:H3"/>
    <mergeCell ref="D3:F3"/>
    <mergeCell ref="C3:C4"/>
    <mergeCell ref="B3:B4"/>
  </mergeCells>
  <phoneticPr fontId="1" type="noConversion"/>
  <conditionalFormatting sqref="B5:H12">
    <cfRule type="expression" dxfId="0" priority="1">
      <formula>RIGHT($C5,1)="드"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F33B-5BD7-47A2-AB83-E9E357B8A897}">
  <dimension ref="B1:J24"/>
  <sheetViews>
    <sheetView topLeftCell="A5" workbookViewId="0">
      <selection activeCell="F7" sqref="F7"/>
    </sheetView>
  </sheetViews>
  <sheetFormatPr defaultRowHeight="17.600000000000001" x14ac:dyDescent="0.55000000000000004"/>
  <cols>
    <col min="1" max="1" width="2.5703125" customWidth="1"/>
    <col min="5" max="5" width="10.5703125" bestFit="1" customWidth="1"/>
    <col min="6" max="6" width="9.0703125" bestFit="1" customWidth="1"/>
    <col min="7" max="7" width="10.5703125" bestFit="1" customWidth="1"/>
    <col min="9" max="9" width="9.35546875" bestFit="1" customWidth="1"/>
    <col min="10" max="10" width="10.5703125" bestFit="1" customWidth="1"/>
  </cols>
  <sheetData>
    <row r="1" spans="2:10" ht="21.45" x14ac:dyDescent="0.55000000000000004">
      <c r="B1" s="28" t="s">
        <v>130</v>
      </c>
      <c r="C1" s="28"/>
      <c r="D1" s="28"/>
      <c r="E1" s="28"/>
      <c r="F1" s="28"/>
      <c r="G1" s="28"/>
      <c r="H1" s="28"/>
      <c r="I1" s="28"/>
      <c r="J1" s="28"/>
    </row>
    <row r="3" spans="2:10" x14ac:dyDescent="0.55000000000000004">
      <c r="B3" s="4" t="s">
        <v>131</v>
      </c>
      <c r="C3" s="4" t="s">
        <v>27</v>
      </c>
      <c r="D3" s="4" t="s">
        <v>132</v>
      </c>
      <c r="E3" s="4" t="s">
        <v>0</v>
      </c>
      <c r="F3" s="4" t="s">
        <v>133</v>
      </c>
      <c r="G3" s="4" t="s">
        <v>134</v>
      </c>
      <c r="H3" s="4" t="s">
        <v>135</v>
      </c>
      <c r="I3" s="4" t="s">
        <v>136</v>
      </c>
      <c r="J3" s="4" t="s">
        <v>137</v>
      </c>
    </row>
    <row r="4" spans="2:10" x14ac:dyDescent="0.55000000000000004">
      <c r="B4" s="4" t="s">
        <v>138</v>
      </c>
      <c r="C4" s="4" t="s">
        <v>139</v>
      </c>
      <c r="D4" s="4" t="s">
        <v>140</v>
      </c>
      <c r="E4" s="4" t="s">
        <v>141</v>
      </c>
      <c r="F4" s="4">
        <v>15</v>
      </c>
      <c r="G4" s="5">
        <v>4310000</v>
      </c>
      <c r="H4" s="7">
        <f>HLOOKUP(F4,$C$17:$F$18,2)</f>
        <v>0.1</v>
      </c>
      <c r="I4" s="5">
        <f>G4*(H4+$D$14)</f>
        <v>862000</v>
      </c>
      <c r="J4" s="5">
        <f>G4+I4</f>
        <v>5172000</v>
      </c>
    </row>
    <row r="5" spans="2:10" x14ac:dyDescent="0.55000000000000004">
      <c r="B5" s="4" t="s">
        <v>142</v>
      </c>
      <c r="C5" s="4" t="s">
        <v>143</v>
      </c>
      <c r="D5" s="4" t="s">
        <v>144</v>
      </c>
      <c r="E5" s="4" t="s">
        <v>1</v>
      </c>
      <c r="F5" s="4">
        <v>7</v>
      </c>
      <c r="G5" s="5">
        <v>3560000</v>
      </c>
      <c r="H5" s="7">
        <f t="shared" ref="H5:H12" si="0">HLOOKUP(F5,$C$17:$F$18,2)</f>
        <v>0.05</v>
      </c>
      <c r="I5" s="5">
        <f t="shared" ref="I5:I12" si="1">G5*(H5+$D$14)</f>
        <v>534000.00000000012</v>
      </c>
      <c r="J5" s="5">
        <f t="shared" ref="J5:J12" si="2">G5+I5</f>
        <v>4094000</v>
      </c>
    </row>
    <row r="6" spans="2:10" x14ac:dyDescent="0.55000000000000004">
      <c r="B6" s="4" t="s">
        <v>145</v>
      </c>
      <c r="C6" s="4" t="s">
        <v>146</v>
      </c>
      <c r="D6" s="4" t="s">
        <v>147</v>
      </c>
      <c r="E6" s="4" t="s">
        <v>2</v>
      </c>
      <c r="F6" s="4">
        <v>3</v>
      </c>
      <c r="G6" s="5">
        <v>2570000</v>
      </c>
      <c r="H6" s="7">
        <f t="shared" si="0"/>
        <v>0.03</v>
      </c>
      <c r="I6" s="5">
        <f t="shared" si="1"/>
        <v>334100</v>
      </c>
      <c r="J6" s="5">
        <f t="shared" si="2"/>
        <v>2904100</v>
      </c>
    </row>
    <row r="7" spans="2:10" x14ac:dyDescent="0.55000000000000004">
      <c r="B7" s="4" t="s">
        <v>148</v>
      </c>
      <c r="C7" s="4" t="s">
        <v>149</v>
      </c>
      <c r="D7" s="4" t="s">
        <v>140</v>
      </c>
      <c r="E7" s="4" t="s">
        <v>1</v>
      </c>
      <c r="F7" s="4">
        <v>8</v>
      </c>
      <c r="G7" s="5">
        <v>3500000</v>
      </c>
      <c r="H7" s="7">
        <f t="shared" si="0"/>
        <v>0.05</v>
      </c>
      <c r="I7" s="5">
        <f t="shared" si="1"/>
        <v>525000.00000000012</v>
      </c>
      <c r="J7" s="5">
        <f t="shared" si="2"/>
        <v>4025000</v>
      </c>
    </row>
    <row r="8" spans="2:10" x14ac:dyDescent="0.55000000000000004">
      <c r="B8" s="4" t="s">
        <v>150</v>
      </c>
      <c r="C8" s="4" t="s">
        <v>151</v>
      </c>
      <c r="D8" s="4" t="s">
        <v>144</v>
      </c>
      <c r="E8" s="4" t="s">
        <v>2</v>
      </c>
      <c r="F8" s="4">
        <v>5</v>
      </c>
      <c r="G8" s="5">
        <v>2690000</v>
      </c>
      <c r="H8" s="7">
        <f t="shared" si="0"/>
        <v>0.05</v>
      </c>
      <c r="I8" s="5">
        <f t="shared" si="1"/>
        <v>403500.00000000006</v>
      </c>
      <c r="J8" s="5">
        <f t="shared" si="2"/>
        <v>3093500</v>
      </c>
    </row>
    <row r="9" spans="2:10" x14ac:dyDescent="0.55000000000000004">
      <c r="B9" s="4" t="s">
        <v>152</v>
      </c>
      <c r="C9" s="4" t="s">
        <v>153</v>
      </c>
      <c r="D9" s="4" t="s">
        <v>147</v>
      </c>
      <c r="E9" s="4" t="s">
        <v>141</v>
      </c>
      <c r="F9" s="4">
        <v>10</v>
      </c>
      <c r="G9" s="5">
        <v>4570000</v>
      </c>
      <c r="H9" s="7">
        <f t="shared" si="0"/>
        <v>7.0000000000000007E-2</v>
      </c>
      <c r="I9" s="5">
        <f t="shared" si="1"/>
        <v>776900</v>
      </c>
      <c r="J9" s="5">
        <f t="shared" si="2"/>
        <v>5346900</v>
      </c>
    </row>
    <row r="10" spans="2:10" x14ac:dyDescent="0.55000000000000004">
      <c r="B10" s="4" t="s">
        <v>154</v>
      </c>
      <c r="C10" s="4" t="s">
        <v>155</v>
      </c>
      <c r="D10" s="4" t="s">
        <v>140</v>
      </c>
      <c r="E10" s="4" t="s">
        <v>2</v>
      </c>
      <c r="F10" s="4">
        <v>6</v>
      </c>
      <c r="G10" s="5">
        <v>2750000</v>
      </c>
      <c r="H10" s="7">
        <f t="shared" si="0"/>
        <v>0.05</v>
      </c>
      <c r="I10" s="5">
        <f t="shared" si="1"/>
        <v>412500.00000000006</v>
      </c>
      <c r="J10" s="5">
        <f t="shared" si="2"/>
        <v>3162500</v>
      </c>
    </row>
    <row r="11" spans="2:10" x14ac:dyDescent="0.55000000000000004">
      <c r="B11" s="4" t="s">
        <v>156</v>
      </c>
      <c r="C11" s="4" t="s">
        <v>157</v>
      </c>
      <c r="D11" s="4" t="s">
        <v>144</v>
      </c>
      <c r="E11" s="4" t="s">
        <v>141</v>
      </c>
      <c r="F11" s="4">
        <v>13</v>
      </c>
      <c r="G11" s="5">
        <v>4440000</v>
      </c>
      <c r="H11" s="7">
        <f t="shared" si="0"/>
        <v>7.0000000000000007E-2</v>
      </c>
      <c r="I11" s="5">
        <f t="shared" si="1"/>
        <v>754800</v>
      </c>
      <c r="J11" s="5">
        <f t="shared" si="2"/>
        <v>5194800</v>
      </c>
    </row>
    <row r="12" spans="2:10" x14ac:dyDescent="0.55000000000000004">
      <c r="B12" s="4" t="s">
        <v>158</v>
      </c>
      <c r="C12" s="4" t="s">
        <v>159</v>
      </c>
      <c r="D12" s="4" t="s">
        <v>147</v>
      </c>
      <c r="E12" s="4" t="s">
        <v>1</v>
      </c>
      <c r="F12" s="4">
        <v>7</v>
      </c>
      <c r="G12" s="5">
        <v>3570000</v>
      </c>
      <c r="H12" s="7">
        <f t="shared" si="0"/>
        <v>0.05</v>
      </c>
      <c r="I12" s="5">
        <f t="shared" si="1"/>
        <v>535500.00000000012</v>
      </c>
      <c r="J12" s="5">
        <f t="shared" si="2"/>
        <v>4105500</v>
      </c>
    </row>
    <row r="14" spans="2:10" x14ac:dyDescent="0.55000000000000004">
      <c r="B14" s="14" t="s">
        <v>160</v>
      </c>
      <c r="D14" s="8">
        <v>0.1</v>
      </c>
    </row>
    <row r="16" spans="2:10" x14ac:dyDescent="0.55000000000000004">
      <c r="B16" t="s">
        <v>161</v>
      </c>
      <c r="H16" s="4" t="s">
        <v>133</v>
      </c>
      <c r="I16" s="4" t="s">
        <v>135</v>
      </c>
      <c r="J16" s="1"/>
    </row>
    <row r="17" spans="2:10" x14ac:dyDescent="0.55000000000000004">
      <c r="B17" s="4" t="s">
        <v>133</v>
      </c>
      <c r="C17" s="4">
        <v>1</v>
      </c>
      <c r="D17" s="4">
        <v>5</v>
      </c>
      <c r="E17" s="4">
        <v>10</v>
      </c>
      <c r="F17" s="4">
        <v>15</v>
      </c>
      <c r="H17" s="1" t="s">
        <v>280</v>
      </c>
      <c r="I17" s="1" t="s">
        <v>281</v>
      </c>
      <c r="J17" s="1"/>
    </row>
    <row r="18" spans="2:10" x14ac:dyDescent="0.55000000000000004">
      <c r="B18" s="4" t="s">
        <v>135</v>
      </c>
      <c r="C18" s="7">
        <v>0.03</v>
      </c>
      <c r="D18" s="7">
        <v>0.05</v>
      </c>
      <c r="E18" s="7">
        <v>7.0000000000000007E-2</v>
      </c>
      <c r="F18" s="7">
        <v>0.1</v>
      </c>
      <c r="H18" s="1"/>
      <c r="I18" s="1"/>
      <c r="J18" s="1"/>
    </row>
    <row r="21" spans="2:10" s="1" customFormat="1" x14ac:dyDescent="0.55000000000000004">
      <c r="B21" s="4" t="s">
        <v>27</v>
      </c>
      <c r="C21" s="4" t="s">
        <v>132</v>
      </c>
      <c r="D21" s="4" t="s">
        <v>0</v>
      </c>
      <c r="E21" s="4" t="s">
        <v>134</v>
      </c>
      <c r="F21" s="4" t="s">
        <v>136</v>
      </c>
      <c r="G21" s="4" t="s">
        <v>137</v>
      </c>
    </row>
    <row r="22" spans="2:10" x14ac:dyDescent="0.55000000000000004">
      <c r="B22" s="4" t="s">
        <v>143</v>
      </c>
      <c r="C22" s="4" t="s">
        <v>144</v>
      </c>
      <c r="D22" s="4" t="s">
        <v>1</v>
      </c>
      <c r="E22" s="5">
        <v>3560000</v>
      </c>
      <c r="F22" s="5">
        <v>534000.00000000012</v>
      </c>
      <c r="G22" s="5">
        <v>4094000</v>
      </c>
    </row>
    <row r="23" spans="2:10" x14ac:dyDescent="0.55000000000000004">
      <c r="B23" s="4" t="s">
        <v>149</v>
      </c>
      <c r="C23" s="4" t="s">
        <v>140</v>
      </c>
      <c r="D23" s="4" t="s">
        <v>1</v>
      </c>
      <c r="E23" s="5">
        <v>3500000</v>
      </c>
      <c r="F23" s="5">
        <v>525000.00000000012</v>
      </c>
      <c r="G23" s="5">
        <v>4025000</v>
      </c>
    </row>
    <row r="24" spans="2:10" x14ac:dyDescent="0.55000000000000004">
      <c r="B24" s="4" t="s">
        <v>159</v>
      </c>
      <c r="C24" s="4" t="s">
        <v>147</v>
      </c>
      <c r="D24" s="4" t="s">
        <v>1</v>
      </c>
      <c r="E24" s="5">
        <v>3570000</v>
      </c>
      <c r="F24" s="5">
        <v>535500.00000000012</v>
      </c>
      <c r="G24" s="5">
        <v>4105500</v>
      </c>
    </row>
  </sheetData>
  <mergeCells count="1">
    <mergeCell ref="B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workbookViewId="0"/>
  </sheetViews>
  <sheetFormatPr defaultRowHeight="17.600000000000001" x14ac:dyDescent="0.55000000000000004"/>
  <cols>
    <col min="1" max="1" width="9.92578125" bestFit="1" customWidth="1"/>
    <col min="2" max="2" width="10.5703125" bestFit="1" customWidth="1"/>
    <col min="3" max="3" width="9.0703125" bestFit="1" customWidth="1"/>
  </cols>
  <sheetData>
    <row r="1" spans="1:9" x14ac:dyDescent="0.55000000000000004">
      <c r="A1" s="2" t="s">
        <v>5</v>
      </c>
      <c r="B1" s="3" t="s">
        <v>6</v>
      </c>
      <c r="F1" s="2" t="s">
        <v>25</v>
      </c>
      <c r="G1" s="3" t="s">
        <v>26</v>
      </c>
    </row>
    <row r="2" spans="1:9" x14ac:dyDescent="0.55000000000000004">
      <c r="A2" s="4" t="s">
        <v>7</v>
      </c>
      <c r="B2" s="4" t="s">
        <v>8</v>
      </c>
      <c r="C2" s="4" t="s">
        <v>9</v>
      </c>
      <c r="D2" s="4" t="s">
        <v>10</v>
      </c>
      <c r="F2" s="4" t="s">
        <v>27</v>
      </c>
      <c r="G2" s="4" t="s">
        <v>0</v>
      </c>
      <c r="H2" s="4" t="s">
        <v>28</v>
      </c>
      <c r="I2" s="4" t="s">
        <v>29</v>
      </c>
    </row>
    <row r="3" spans="1:9" x14ac:dyDescent="0.55000000000000004">
      <c r="A3" s="4" t="s">
        <v>11</v>
      </c>
      <c r="B3" s="4" t="s">
        <v>12</v>
      </c>
      <c r="C3" s="5">
        <v>540</v>
      </c>
      <c r="D3" s="5">
        <v>230</v>
      </c>
      <c r="F3" s="4" t="s">
        <v>30</v>
      </c>
      <c r="G3" s="4" t="s">
        <v>1</v>
      </c>
      <c r="H3" s="4">
        <v>241</v>
      </c>
      <c r="I3" s="4">
        <v>293</v>
      </c>
    </row>
    <row r="4" spans="1:9" x14ac:dyDescent="0.55000000000000004">
      <c r="A4" s="4" t="s">
        <v>13</v>
      </c>
      <c r="B4" s="4" t="s">
        <v>14</v>
      </c>
      <c r="C4" s="5">
        <v>430</v>
      </c>
      <c r="D4" s="5">
        <v>210</v>
      </c>
      <c r="F4" s="4" t="s">
        <v>31</v>
      </c>
      <c r="G4" s="4" t="s">
        <v>1</v>
      </c>
      <c r="H4" s="4">
        <v>304</v>
      </c>
      <c r="I4" s="4">
        <v>356</v>
      </c>
    </row>
    <row r="5" spans="1:9" x14ac:dyDescent="0.55000000000000004">
      <c r="A5" s="4" t="s">
        <v>15</v>
      </c>
      <c r="B5" s="4" t="s">
        <v>16</v>
      </c>
      <c r="C5" s="5">
        <v>120</v>
      </c>
      <c r="D5" s="5">
        <v>180</v>
      </c>
      <c r="F5" s="4" t="s">
        <v>32</v>
      </c>
      <c r="G5" s="4" t="s">
        <v>2</v>
      </c>
      <c r="H5" s="4">
        <v>389</v>
      </c>
      <c r="I5" s="4">
        <v>427</v>
      </c>
    </row>
    <row r="6" spans="1:9" x14ac:dyDescent="0.55000000000000004">
      <c r="A6" s="4" t="s">
        <v>17</v>
      </c>
      <c r="B6" s="4" t="s">
        <v>18</v>
      </c>
      <c r="C6" s="5">
        <v>500</v>
      </c>
      <c r="D6" s="5">
        <v>310</v>
      </c>
      <c r="F6" s="4" t="s">
        <v>33</v>
      </c>
      <c r="G6" s="4" t="s">
        <v>2</v>
      </c>
      <c r="H6" s="4">
        <v>392</v>
      </c>
      <c r="I6" s="4">
        <v>408</v>
      </c>
    </row>
    <row r="7" spans="1:9" x14ac:dyDescent="0.55000000000000004">
      <c r="A7" s="4" t="s">
        <v>19</v>
      </c>
      <c r="B7" s="4" t="s">
        <v>16</v>
      </c>
      <c r="C7" s="5">
        <v>120</v>
      </c>
      <c r="D7" s="5">
        <v>110</v>
      </c>
      <c r="F7" s="4" t="s">
        <v>34</v>
      </c>
      <c r="G7" s="4" t="s">
        <v>2</v>
      </c>
      <c r="H7" s="4">
        <v>286</v>
      </c>
      <c r="I7" s="4">
        <v>261</v>
      </c>
    </row>
    <row r="8" spans="1:9" x14ac:dyDescent="0.55000000000000004">
      <c r="A8" s="4" t="s">
        <v>20</v>
      </c>
      <c r="B8" s="4" t="s">
        <v>14</v>
      </c>
      <c r="C8" s="5">
        <v>480</v>
      </c>
      <c r="D8" s="5">
        <v>310</v>
      </c>
      <c r="F8" s="4" t="s">
        <v>35</v>
      </c>
      <c r="G8" s="4" t="s">
        <v>2</v>
      </c>
      <c r="H8" s="4">
        <v>275</v>
      </c>
      <c r="I8" s="4">
        <v>233</v>
      </c>
    </row>
    <row r="9" spans="1:9" x14ac:dyDescent="0.55000000000000004">
      <c r="A9" s="4" t="s">
        <v>21</v>
      </c>
      <c r="B9" s="4" t="s">
        <v>16</v>
      </c>
      <c r="C9" s="5">
        <v>160</v>
      </c>
      <c r="D9" s="5">
        <v>172</v>
      </c>
      <c r="F9" s="4" t="s">
        <v>36</v>
      </c>
      <c r="G9" s="4" t="s">
        <v>3</v>
      </c>
      <c r="H9" s="4">
        <v>395</v>
      </c>
      <c r="I9" s="4">
        <v>385</v>
      </c>
    </row>
    <row r="10" spans="1:9" x14ac:dyDescent="0.55000000000000004">
      <c r="A10" s="4" t="s">
        <v>22</v>
      </c>
      <c r="B10" s="4" t="s">
        <v>16</v>
      </c>
      <c r="C10" s="5">
        <v>245</v>
      </c>
      <c r="D10" s="5">
        <v>112</v>
      </c>
      <c r="F10" s="4" t="s">
        <v>37</v>
      </c>
      <c r="G10" s="4" t="s">
        <v>3</v>
      </c>
      <c r="H10" s="4">
        <v>352</v>
      </c>
      <c r="I10" s="4">
        <v>289</v>
      </c>
    </row>
    <row r="11" spans="1:9" x14ac:dyDescent="0.55000000000000004">
      <c r="A11" s="34" t="s">
        <v>23</v>
      </c>
      <c r="B11" s="35"/>
      <c r="C11" s="5"/>
      <c r="D11" s="5"/>
      <c r="F11" s="4" t="s">
        <v>38</v>
      </c>
      <c r="G11" s="4" t="s">
        <v>3</v>
      </c>
      <c r="H11" s="4">
        <v>386</v>
      </c>
      <c r="I11" s="4">
        <v>399</v>
      </c>
    </row>
    <row r="12" spans="1:9" x14ac:dyDescent="0.55000000000000004">
      <c r="A12" s="34" t="s">
        <v>24</v>
      </c>
      <c r="B12" s="35"/>
      <c r="C12" s="5"/>
      <c r="D12" s="5"/>
      <c r="F12" s="34" t="s">
        <v>39</v>
      </c>
      <c r="G12" s="36"/>
      <c r="H12" s="35"/>
      <c r="I12" s="4"/>
    </row>
    <row r="15" spans="1:9" x14ac:dyDescent="0.55000000000000004">
      <c r="A15" s="2" t="s">
        <v>40</v>
      </c>
      <c r="B15" s="3" t="s">
        <v>41</v>
      </c>
      <c r="F15" s="2" t="s">
        <v>54</v>
      </c>
      <c r="G15" s="3" t="s">
        <v>55</v>
      </c>
    </row>
    <row r="16" spans="1:9" x14ac:dyDescent="0.55000000000000004">
      <c r="A16" s="4" t="s">
        <v>27</v>
      </c>
      <c r="B16" s="4" t="s">
        <v>42</v>
      </c>
      <c r="C16" s="4" t="s">
        <v>43</v>
      </c>
      <c r="D16" s="6" t="s">
        <v>44</v>
      </c>
      <c r="F16" s="4" t="s">
        <v>56</v>
      </c>
      <c r="G16" s="4" t="s">
        <v>57</v>
      </c>
      <c r="H16" s="4" t="s">
        <v>58</v>
      </c>
      <c r="I16" s="6" t="s">
        <v>59</v>
      </c>
    </row>
    <row r="17" spans="1:9" x14ac:dyDescent="0.55000000000000004">
      <c r="A17" s="4" t="s">
        <v>45</v>
      </c>
      <c r="B17" s="4">
        <v>88</v>
      </c>
      <c r="C17" s="4">
        <v>5</v>
      </c>
      <c r="D17" s="4"/>
      <c r="F17" s="4" t="s">
        <v>60</v>
      </c>
      <c r="G17" s="4">
        <v>96</v>
      </c>
      <c r="H17" s="4">
        <v>6</v>
      </c>
      <c r="I17" s="4"/>
    </row>
    <row r="18" spans="1:9" x14ac:dyDescent="0.55000000000000004">
      <c r="A18" s="4" t="s">
        <v>46</v>
      </c>
      <c r="B18" s="4">
        <v>61</v>
      </c>
      <c r="C18" s="4">
        <v>7</v>
      </c>
      <c r="D18" s="4"/>
      <c r="F18" s="4" t="s">
        <v>61</v>
      </c>
      <c r="G18" s="4">
        <v>85</v>
      </c>
      <c r="H18" s="4">
        <v>1</v>
      </c>
      <c r="I18" s="4"/>
    </row>
    <row r="19" spans="1:9" x14ac:dyDescent="0.55000000000000004">
      <c r="A19" s="4" t="s">
        <v>48</v>
      </c>
      <c r="B19" s="4">
        <v>44</v>
      </c>
      <c r="C19" s="4">
        <v>2</v>
      </c>
      <c r="D19" s="4"/>
      <c r="F19" s="4" t="s">
        <v>62</v>
      </c>
      <c r="G19" s="4">
        <v>102</v>
      </c>
      <c r="H19" s="4">
        <v>4</v>
      </c>
      <c r="I19" s="4"/>
    </row>
    <row r="20" spans="1:9" x14ac:dyDescent="0.55000000000000004">
      <c r="A20" s="4" t="s">
        <v>49</v>
      </c>
      <c r="B20" s="4">
        <v>96</v>
      </c>
      <c r="C20" s="4">
        <v>4</v>
      </c>
      <c r="D20" s="4"/>
      <c r="F20" s="4" t="s">
        <v>63</v>
      </c>
      <c r="G20" s="4">
        <v>128</v>
      </c>
      <c r="H20" s="4">
        <v>2</v>
      </c>
      <c r="I20" s="4"/>
    </row>
    <row r="21" spans="1:9" x14ac:dyDescent="0.55000000000000004">
      <c r="A21" s="4" t="s">
        <v>50</v>
      </c>
      <c r="B21" s="4">
        <v>85</v>
      </c>
      <c r="C21" s="4">
        <v>6</v>
      </c>
      <c r="D21" s="4"/>
      <c r="F21" s="4" t="s">
        <v>64</v>
      </c>
      <c r="G21" s="4">
        <v>93</v>
      </c>
      <c r="H21" s="4">
        <v>8</v>
      </c>
      <c r="I21" s="4"/>
    </row>
    <row r="22" spans="1:9" x14ac:dyDescent="0.55000000000000004">
      <c r="A22" s="4" t="s">
        <v>51</v>
      </c>
      <c r="B22" s="4">
        <v>70</v>
      </c>
      <c r="C22" s="4">
        <v>4</v>
      </c>
      <c r="D22" s="4"/>
      <c r="F22" s="4" t="s">
        <v>65</v>
      </c>
      <c r="G22" s="4">
        <v>76</v>
      </c>
      <c r="H22" s="4">
        <v>4</v>
      </c>
      <c r="I22" s="4"/>
    </row>
    <row r="23" spans="1:9" x14ac:dyDescent="0.55000000000000004">
      <c r="A23" s="4" t="s">
        <v>52</v>
      </c>
      <c r="B23" s="4">
        <v>69</v>
      </c>
      <c r="C23" s="4">
        <v>3</v>
      </c>
      <c r="D23" s="4"/>
      <c r="F23" s="4" t="s">
        <v>66</v>
      </c>
      <c r="G23" s="4">
        <v>89</v>
      </c>
      <c r="H23" s="4">
        <v>3</v>
      </c>
      <c r="I23" s="4"/>
    </row>
    <row r="24" spans="1:9" x14ac:dyDescent="0.55000000000000004">
      <c r="A24" s="4" t="s">
        <v>53</v>
      </c>
      <c r="B24" s="4">
        <v>92</v>
      </c>
      <c r="C24" s="4">
        <v>5</v>
      </c>
      <c r="D24" s="4"/>
      <c r="F24" s="4" t="s">
        <v>67</v>
      </c>
      <c r="G24" s="4">
        <v>111</v>
      </c>
      <c r="H24" s="4">
        <v>5</v>
      </c>
      <c r="I24" s="4"/>
    </row>
    <row r="26" spans="1:9" x14ac:dyDescent="0.55000000000000004">
      <c r="A26" s="2" t="s">
        <v>68</v>
      </c>
      <c r="B26" s="3" t="s">
        <v>69</v>
      </c>
    </row>
    <row r="27" spans="1:9" x14ac:dyDescent="0.55000000000000004">
      <c r="A27" s="4" t="s">
        <v>70</v>
      </c>
      <c r="B27" s="4" t="s">
        <v>71</v>
      </c>
      <c r="C27" s="6" t="s">
        <v>72</v>
      </c>
    </row>
    <row r="28" spans="1:9" x14ac:dyDescent="0.55000000000000004">
      <c r="A28" s="4" t="s">
        <v>73</v>
      </c>
      <c r="B28" s="5">
        <v>6841000</v>
      </c>
      <c r="C28" s="5"/>
    </row>
    <row r="29" spans="1:9" x14ac:dyDescent="0.55000000000000004">
      <c r="A29" s="4" t="s">
        <v>74</v>
      </c>
      <c r="B29" s="5">
        <v>8200000</v>
      </c>
      <c r="C29" s="5"/>
    </row>
    <row r="30" spans="1:9" x14ac:dyDescent="0.55000000000000004">
      <c r="A30" s="4" t="s">
        <v>75</v>
      </c>
      <c r="B30" s="5">
        <v>4985000</v>
      </c>
      <c r="C30" s="5"/>
    </row>
    <row r="31" spans="1:9" x14ac:dyDescent="0.55000000000000004">
      <c r="A31" s="4" t="s">
        <v>76</v>
      </c>
      <c r="B31" s="5">
        <v>7650000</v>
      </c>
      <c r="C31" s="5"/>
    </row>
    <row r="32" spans="1:9" x14ac:dyDescent="0.55000000000000004">
      <c r="A32" s="4" t="s">
        <v>77</v>
      </c>
      <c r="B32" s="5">
        <v>6683000</v>
      </c>
      <c r="C32" s="5"/>
    </row>
    <row r="33" spans="1:8" x14ac:dyDescent="0.55000000000000004">
      <c r="A33" s="4" t="s">
        <v>78</v>
      </c>
      <c r="B33" s="5">
        <v>6150000</v>
      </c>
      <c r="C33" s="5"/>
      <c r="E33" t="s">
        <v>81</v>
      </c>
    </row>
    <row r="34" spans="1:8" x14ac:dyDescent="0.55000000000000004">
      <c r="A34" s="4" t="s">
        <v>79</v>
      </c>
      <c r="B34" s="5">
        <v>7240000</v>
      </c>
      <c r="C34" s="5"/>
      <c r="E34" s="4" t="s">
        <v>82</v>
      </c>
      <c r="F34" s="4" t="s">
        <v>83</v>
      </c>
      <c r="G34" s="4" t="s">
        <v>84</v>
      </c>
      <c r="H34" s="4" t="s">
        <v>85</v>
      </c>
    </row>
    <row r="35" spans="1:8" x14ac:dyDescent="0.55000000000000004">
      <c r="A35" s="4" t="s">
        <v>80</v>
      </c>
      <c r="B35" s="5">
        <v>8060000</v>
      </c>
      <c r="C35" s="5"/>
      <c r="E35" s="4" t="s">
        <v>86</v>
      </c>
      <c r="F35" s="5">
        <v>1122</v>
      </c>
      <c r="G35" s="5">
        <v>867</v>
      </c>
      <c r="H35" s="5">
        <v>1591</v>
      </c>
    </row>
  </sheetData>
  <mergeCells count="3">
    <mergeCell ref="A12:B12"/>
    <mergeCell ref="A11:B11"/>
    <mergeCell ref="F12:H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I12"/>
  <sheetViews>
    <sheetView workbookViewId="0"/>
  </sheetViews>
  <sheetFormatPr defaultRowHeight="17.600000000000001" x14ac:dyDescent="0.55000000000000004"/>
  <cols>
    <col min="1" max="1" width="2.5703125" customWidth="1"/>
    <col min="8" max="9" width="10.42578125" bestFit="1" customWidth="1"/>
  </cols>
  <sheetData>
    <row r="1" spans="2:9" ht="21.45" x14ac:dyDescent="0.55000000000000004">
      <c r="B1" s="28" t="s">
        <v>162</v>
      </c>
      <c r="C1" s="28"/>
      <c r="D1" s="28"/>
      <c r="E1" s="28"/>
      <c r="F1" s="28"/>
      <c r="G1" s="28"/>
      <c r="H1" s="28"/>
      <c r="I1" s="28"/>
    </row>
    <row r="3" spans="2:9" x14ac:dyDescent="0.55000000000000004">
      <c r="B3" s="4" t="s">
        <v>7</v>
      </c>
      <c r="C3" s="4" t="s">
        <v>163</v>
      </c>
      <c r="D3" s="4" t="s">
        <v>164</v>
      </c>
      <c r="E3" s="4" t="s">
        <v>165</v>
      </c>
      <c r="F3" s="4" t="s">
        <v>57</v>
      </c>
      <c r="G3" s="4" t="s">
        <v>166</v>
      </c>
      <c r="H3" s="4" t="s">
        <v>167</v>
      </c>
      <c r="I3" s="4" t="s">
        <v>168</v>
      </c>
    </row>
    <row r="4" spans="2:9" x14ac:dyDescent="0.55000000000000004">
      <c r="B4" s="4" t="s">
        <v>169</v>
      </c>
      <c r="C4" s="4" t="s">
        <v>147</v>
      </c>
      <c r="D4" s="4" t="s">
        <v>170</v>
      </c>
      <c r="E4" s="4" t="s">
        <v>171</v>
      </c>
      <c r="F4" s="4">
        <v>210</v>
      </c>
      <c r="G4" s="4">
        <v>100</v>
      </c>
      <c r="H4" s="4">
        <v>30</v>
      </c>
      <c r="I4" s="7">
        <v>0.3</v>
      </c>
    </row>
    <row r="5" spans="2:9" x14ac:dyDescent="0.55000000000000004">
      <c r="B5" s="4" t="s">
        <v>172</v>
      </c>
      <c r="C5" s="4" t="s">
        <v>144</v>
      </c>
      <c r="D5" s="4" t="s">
        <v>173</v>
      </c>
      <c r="E5" s="4" t="s">
        <v>171</v>
      </c>
      <c r="F5" s="4">
        <v>190</v>
      </c>
      <c r="G5" s="4">
        <v>70</v>
      </c>
      <c r="H5" s="4">
        <v>21</v>
      </c>
      <c r="I5" s="7">
        <v>0.3</v>
      </c>
    </row>
    <row r="6" spans="2:9" x14ac:dyDescent="0.55000000000000004">
      <c r="B6" s="4" t="s">
        <v>174</v>
      </c>
      <c r="C6" s="4" t="s">
        <v>140</v>
      </c>
      <c r="D6" s="4" t="s">
        <v>175</v>
      </c>
      <c r="E6" s="4" t="s">
        <v>171</v>
      </c>
      <c r="F6" s="4">
        <v>85</v>
      </c>
      <c r="G6" s="4">
        <v>30</v>
      </c>
      <c r="H6" s="4">
        <v>9</v>
      </c>
      <c r="I6" s="7">
        <v>0.3</v>
      </c>
    </row>
    <row r="7" spans="2:9" x14ac:dyDescent="0.55000000000000004">
      <c r="B7" s="4" t="s">
        <v>176</v>
      </c>
      <c r="C7" s="4" t="s">
        <v>140</v>
      </c>
      <c r="D7" s="4" t="s">
        <v>177</v>
      </c>
      <c r="E7" s="4" t="s">
        <v>178</v>
      </c>
      <c r="F7" s="4">
        <v>90</v>
      </c>
      <c r="G7" s="4">
        <v>30</v>
      </c>
      <c r="H7" s="4">
        <v>8</v>
      </c>
      <c r="I7" s="7">
        <v>0.27</v>
      </c>
    </row>
    <row r="8" spans="2:9" x14ac:dyDescent="0.55000000000000004">
      <c r="B8" s="4" t="s">
        <v>179</v>
      </c>
      <c r="C8" s="4" t="s">
        <v>140</v>
      </c>
      <c r="D8" s="4" t="s">
        <v>180</v>
      </c>
      <c r="E8" s="4" t="s">
        <v>178</v>
      </c>
      <c r="F8" s="4">
        <v>300</v>
      </c>
      <c r="G8" s="4">
        <v>100</v>
      </c>
      <c r="H8" s="4">
        <v>65</v>
      </c>
      <c r="I8" s="7">
        <v>0.65</v>
      </c>
    </row>
    <row r="9" spans="2:9" x14ac:dyDescent="0.55000000000000004">
      <c r="B9" s="4" t="s">
        <v>181</v>
      </c>
      <c r="C9" s="4" t="s">
        <v>147</v>
      </c>
      <c r="D9" s="4" t="s">
        <v>182</v>
      </c>
      <c r="E9" s="4" t="s">
        <v>183</v>
      </c>
      <c r="F9" s="4">
        <v>160</v>
      </c>
      <c r="G9" s="4">
        <v>70</v>
      </c>
      <c r="H9" s="4">
        <v>18</v>
      </c>
      <c r="I9" s="7">
        <v>0.26</v>
      </c>
    </row>
    <row r="10" spans="2:9" x14ac:dyDescent="0.55000000000000004">
      <c r="B10" s="4" t="s">
        <v>184</v>
      </c>
      <c r="C10" s="4" t="s">
        <v>147</v>
      </c>
      <c r="D10" s="4" t="s">
        <v>185</v>
      </c>
      <c r="E10" s="4" t="s">
        <v>183</v>
      </c>
      <c r="F10" s="4">
        <v>180</v>
      </c>
      <c r="G10" s="4">
        <v>70</v>
      </c>
      <c r="H10" s="4">
        <v>55</v>
      </c>
      <c r="I10" s="7">
        <v>0.79</v>
      </c>
    </row>
    <row r="11" spans="2:9" x14ac:dyDescent="0.55000000000000004">
      <c r="B11" s="4" t="s">
        <v>186</v>
      </c>
      <c r="C11" s="4" t="s">
        <v>144</v>
      </c>
      <c r="D11" s="4" t="s">
        <v>187</v>
      </c>
      <c r="E11" s="4" t="s">
        <v>183</v>
      </c>
      <c r="F11" s="4">
        <v>250</v>
      </c>
      <c r="G11" s="4">
        <v>100</v>
      </c>
      <c r="H11" s="4">
        <v>75</v>
      </c>
      <c r="I11" s="7">
        <v>0.75</v>
      </c>
    </row>
    <row r="12" spans="2:9" x14ac:dyDescent="0.55000000000000004">
      <c r="B12" s="4" t="s">
        <v>188</v>
      </c>
      <c r="C12" s="4" t="s">
        <v>144</v>
      </c>
      <c r="D12" s="4" t="s">
        <v>189</v>
      </c>
      <c r="E12" s="4" t="s">
        <v>183</v>
      </c>
      <c r="F12" s="4">
        <v>45</v>
      </c>
      <c r="G12" s="4">
        <v>60</v>
      </c>
      <c r="H12" s="4">
        <v>15</v>
      </c>
      <c r="I12" s="7">
        <v>0.25</v>
      </c>
    </row>
  </sheetData>
  <mergeCells count="1">
    <mergeCell ref="B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sqref="A1:G1"/>
    </sheetView>
  </sheetViews>
  <sheetFormatPr defaultRowHeight="17.600000000000001" x14ac:dyDescent="0.55000000000000004"/>
  <cols>
    <col min="3" max="4" width="9.0703125" bestFit="1" customWidth="1"/>
    <col min="5" max="5" width="10.5703125" bestFit="1" customWidth="1"/>
    <col min="6" max="6" width="8.640625" customWidth="1"/>
    <col min="7" max="7" width="9.0703125" bestFit="1" customWidth="1"/>
  </cols>
  <sheetData>
    <row r="1" spans="1:7" ht="21.45" x14ac:dyDescent="0.55000000000000004">
      <c r="A1" s="28" t="s">
        <v>190</v>
      </c>
      <c r="B1" s="28"/>
      <c r="C1" s="28"/>
      <c r="D1" s="28"/>
      <c r="E1" s="28"/>
      <c r="F1" s="28"/>
      <c r="G1" s="28"/>
    </row>
    <row r="3" spans="1:7" x14ac:dyDescent="0.55000000000000004">
      <c r="A3" s="4" t="s">
        <v>191</v>
      </c>
      <c r="B3" s="4" t="s">
        <v>192</v>
      </c>
      <c r="C3" s="4" t="s">
        <v>193</v>
      </c>
      <c r="D3" s="4" t="s">
        <v>194</v>
      </c>
      <c r="E3" s="4" t="s">
        <v>195</v>
      </c>
      <c r="F3" s="4" t="s">
        <v>196</v>
      </c>
      <c r="G3" s="4" t="s">
        <v>197</v>
      </c>
    </row>
    <row r="4" spans="1:7" x14ac:dyDescent="0.55000000000000004">
      <c r="A4" s="4" t="s">
        <v>198</v>
      </c>
      <c r="B4" s="4" t="s">
        <v>199</v>
      </c>
      <c r="C4" s="5">
        <v>150</v>
      </c>
      <c r="D4" s="5">
        <v>1200</v>
      </c>
      <c r="E4" s="5">
        <f>1300*D4</f>
        <v>1560000</v>
      </c>
      <c r="F4" s="5">
        <v>1300</v>
      </c>
      <c r="G4" s="5">
        <f>F4*500</f>
        <v>650000</v>
      </c>
    </row>
    <row r="5" spans="1:7" x14ac:dyDescent="0.55000000000000004">
      <c r="A5" s="4" t="s">
        <v>198</v>
      </c>
      <c r="B5" s="4" t="s">
        <v>200</v>
      </c>
      <c r="C5" s="5">
        <v>300</v>
      </c>
      <c r="D5" s="5">
        <v>800</v>
      </c>
      <c r="E5" s="5">
        <f t="shared" ref="E5:E12" si="0">1300*D5</f>
        <v>1040000</v>
      </c>
      <c r="F5" s="5">
        <v>1000</v>
      </c>
      <c r="G5" s="5">
        <f t="shared" ref="G5:G12" si="1">F5*500</f>
        <v>500000</v>
      </c>
    </row>
    <row r="6" spans="1:7" x14ac:dyDescent="0.55000000000000004">
      <c r="A6" s="4" t="s">
        <v>198</v>
      </c>
      <c r="B6" s="4" t="s">
        <v>201</v>
      </c>
      <c r="C6" s="5">
        <v>120</v>
      </c>
      <c r="D6" s="5">
        <v>1100</v>
      </c>
      <c r="E6" s="5">
        <f t="shared" si="0"/>
        <v>1430000</v>
      </c>
      <c r="F6" s="5">
        <v>1000</v>
      </c>
      <c r="G6" s="5">
        <f t="shared" si="1"/>
        <v>500000</v>
      </c>
    </row>
    <row r="7" spans="1:7" x14ac:dyDescent="0.55000000000000004">
      <c r="A7" s="4" t="s">
        <v>202</v>
      </c>
      <c r="B7" s="4" t="s">
        <v>203</v>
      </c>
      <c r="C7" s="5">
        <v>100</v>
      </c>
      <c r="D7" s="5">
        <v>1200</v>
      </c>
      <c r="E7" s="5">
        <f t="shared" si="0"/>
        <v>1560000</v>
      </c>
      <c r="F7" s="5">
        <v>1100</v>
      </c>
      <c r="G7" s="5">
        <f t="shared" si="1"/>
        <v>550000</v>
      </c>
    </row>
    <row r="8" spans="1:7" x14ac:dyDescent="0.55000000000000004">
      <c r="A8" s="4" t="s">
        <v>202</v>
      </c>
      <c r="B8" s="4" t="s">
        <v>204</v>
      </c>
      <c r="C8" s="5">
        <v>200</v>
      </c>
      <c r="D8" s="5">
        <v>900</v>
      </c>
      <c r="E8" s="5">
        <f t="shared" si="0"/>
        <v>1170000</v>
      </c>
      <c r="F8" s="5">
        <v>1000</v>
      </c>
      <c r="G8" s="5">
        <f t="shared" si="1"/>
        <v>500000</v>
      </c>
    </row>
    <row r="9" spans="1:7" x14ac:dyDescent="0.55000000000000004">
      <c r="A9" s="4" t="s">
        <v>202</v>
      </c>
      <c r="B9" s="4" t="s">
        <v>205</v>
      </c>
      <c r="C9" s="5">
        <v>250</v>
      </c>
      <c r="D9" s="5">
        <v>700</v>
      </c>
      <c r="E9" s="5">
        <f t="shared" si="0"/>
        <v>910000</v>
      </c>
      <c r="F9" s="5">
        <v>850</v>
      </c>
      <c r="G9" s="5">
        <f t="shared" si="1"/>
        <v>425000</v>
      </c>
    </row>
    <row r="10" spans="1:7" x14ac:dyDescent="0.55000000000000004">
      <c r="A10" s="4" t="s">
        <v>206</v>
      </c>
      <c r="B10" s="4" t="s">
        <v>207</v>
      </c>
      <c r="C10" s="5">
        <v>80</v>
      </c>
      <c r="D10" s="5">
        <v>1300</v>
      </c>
      <c r="E10" s="5">
        <f t="shared" si="0"/>
        <v>1690000</v>
      </c>
      <c r="F10" s="5">
        <v>1200</v>
      </c>
      <c r="G10" s="5">
        <f t="shared" si="1"/>
        <v>600000</v>
      </c>
    </row>
    <row r="11" spans="1:7" x14ac:dyDescent="0.55000000000000004">
      <c r="A11" s="4" t="s">
        <v>206</v>
      </c>
      <c r="B11" s="4" t="s">
        <v>208</v>
      </c>
      <c r="C11" s="5">
        <v>100</v>
      </c>
      <c r="D11" s="5">
        <v>1000</v>
      </c>
      <c r="E11" s="5">
        <f t="shared" si="0"/>
        <v>1300000</v>
      </c>
      <c r="F11" s="5">
        <v>1050</v>
      </c>
      <c r="G11" s="5">
        <f t="shared" si="1"/>
        <v>525000</v>
      </c>
    </row>
    <row r="12" spans="1:7" x14ac:dyDescent="0.55000000000000004">
      <c r="A12" s="4" t="s">
        <v>206</v>
      </c>
      <c r="B12" s="4" t="s">
        <v>209</v>
      </c>
      <c r="C12" s="5">
        <v>80</v>
      </c>
      <c r="D12" s="5">
        <v>800</v>
      </c>
      <c r="E12" s="5">
        <f t="shared" si="0"/>
        <v>1040000</v>
      </c>
      <c r="F12" s="5">
        <v>700</v>
      </c>
      <c r="G12" s="5">
        <f t="shared" si="1"/>
        <v>350000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6F9D-072A-4936-A3EC-E32F28182667}">
  <dimension ref="A1:E8"/>
  <sheetViews>
    <sheetView workbookViewId="0">
      <selection sqref="A1:B1"/>
    </sheetView>
  </sheetViews>
  <sheetFormatPr defaultRowHeight="17.600000000000001" x14ac:dyDescent="0.55000000000000004"/>
  <cols>
    <col min="1" max="2" width="10.5703125" customWidth="1"/>
    <col min="3" max="3" width="5.5703125" customWidth="1"/>
  </cols>
  <sheetData>
    <row r="1" spans="1:5" x14ac:dyDescent="0.55000000000000004">
      <c r="A1" s="37" t="s">
        <v>210</v>
      </c>
      <c r="B1" s="37"/>
    </row>
    <row r="3" spans="1:5" x14ac:dyDescent="0.55000000000000004">
      <c r="A3" s="4" t="s">
        <v>211</v>
      </c>
      <c r="B3" s="4" t="s">
        <v>212</v>
      </c>
      <c r="D3" s="4" t="s">
        <v>217</v>
      </c>
      <c r="E3" s="4" t="s">
        <v>218</v>
      </c>
    </row>
    <row r="4" spans="1:5" x14ac:dyDescent="0.55000000000000004">
      <c r="A4" s="4" t="s">
        <v>213</v>
      </c>
      <c r="B4" s="10">
        <v>2450</v>
      </c>
      <c r="D4" s="4"/>
      <c r="E4" s="9"/>
    </row>
    <row r="5" spans="1:5" x14ac:dyDescent="0.55000000000000004">
      <c r="A5" s="4" t="s">
        <v>214</v>
      </c>
      <c r="B5" s="10">
        <v>1200</v>
      </c>
      <c r="D5" s="12">
        <v>1000</v>
      </c>
      <c r="E5" s="9"/>
    </row>
    <row r="6" spans="1:5" x14ac:dyDescent="0.55000000000000004">
      <c r="A6" s="4" t="s">
        <v>215</v>
      </c>
      <c r="B6" s="11">
        <f>B5/B4</f>
        <v>0.48979591836734693</v>
      </c>
      <c r="D6" s="12">
        <v>1500</v>
      </c>
      <c r="E6" s="9"/>
    </row>
    <row r="7" spans="1:5" x14ac:dyDescent="0.55000000000000004">
      <c r="A7" s="4" t="s">
        <v>216</v>
      </c>
      <c r="B7" s="10">
        <v>-1250</v>
      </c>
      <c r="D7" s="12">
        <v>2000</v>
      </c>
      <c r="E7" s="9"/>
    </row>
    <row r="8" spans="1:5" x14ac:dyDescent="0.55000000000000004">
      <c r="D8" s="12">
        <v>2500</v>
      </c>
      <c r="E8" s="9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2"/>
  <sheetViews>
    <sheetView workbookViewId="0">
      <selection sqref="A1:I1"/>
    </sheetView>
  </sheetViews>
  <sheetFormatPr defaultRowHeight="17.600000000000001" x14ac:dyDescent="0.55000000000000004"/>
  <cols>
    <col min="4" max="4" width="10.5703125" bestFit="1" customWidth="1"/>
    <col min="6" max="6" width="10.42578125" bestFit="1" customWidth="1"/>
    <col min="8" max="8" width="10.42578125" bestFit="1" customWidth="1"/>
  </cols>
  <sheetData>
    <row r="1" spans="1:9" ht="21.45" x14ac:dyDescent="0.55000000000000004">
      <c r="A1" s="28" t="s">
        <v>219</v>
      </c>
      <c r="B1" s="28"/>
      <c r="C1" s="28"/>
      <c r="D1" s="28"/>
      <c r="E1" s="28"/>
      <c r="F1" s="28"/>
      <c r="G1" s="28"/>
      <c r="H1" s="28"/>
      <c r="I1" s="28"/>
    </row>
    <row r="3" spans="1:9" x14ac:dyDescent="0.55000000000000004">
      <c r="A3" s="4" t="s">
        <v>220</v>
      </c>
      <c r="B3" s="4" t="s">
        <v>221</v>
      </c>
      <c r="C3" s="4" t="s">
        <v>222</v>
      </c>
      <c r="D3" s="4" t="s">
        <v>223</v>
      </c>
      <c r="E3" s="4" t="s">
        <v>224</v>
      </c>
      <c r="F3" s="4" t="s">
        <v>225</v>
      </c>
      <c r="G3" s="4" t="s">
        <v>226</v>
      </c>
      <c r="H3" s="4" t="s">
        <v>227</v>
      </c>
      <c r="I3" s="4" t="s">
        <v>228</v>
      </c>
    </row>
    <row r="4" spans="1:9" x14ac:dyDescent="0.55000000000000004">
      <c r="A4" s="4" t="s">
        <v>229</v>
      </c>
      <c r="B4" s="4" t="s">
        <v>230</v>
      </c>
      <c r="C4" s="4" t="s">
        <v>231</v>
      </c>
      <c r="D4" s="5">
        <v>700000</v>
      </c>
      <c r="E4" s="13">
        <v>0.1</v>
      </c>
      <c r="F4" s="5">
        <v>700</v>
      </c>
      <c r="G4" s="4">
        <v>10</v>
      </c>
      <c r="H4" s="5">
        <v>200</v>
      </c>
      <c r="I4" s="4"/>
    </row>
    <row r="5" spans="1:9" x14ac:dyDescent="0.55000000000000004">
      <c r="A5" s="4" t="s">
        <v>232</v>
      </c>
      <c r="B5" s="4" t="s">
        <v>233</v>
      </c>
      <c r="C5" s="4" t="s">
        <v>234</v>
      </c>
      <c r="D5" s="5">
        <v>1600000</v>
      </c>
      <c r="E5" s="13">
        <v>0.2</v>
      </c>
      <c r="F5" s="5">
        <v>3200</v>
      </c>
      <c r="G5" s="4">
        <v>15</v>
      </c>
      <c r="H5" s="5">
        <v>300</v>
      </c>
      <c r="I5" s="4"/>
    </row>
    <row r="6" spans="1:9" x14ac:dyDescent="0.55000000000000004">
      <c r="A6" s="4" t="s">
        <v>235</v>
      </c>
      <c r="B6" s="4" t="s">
        <v>236</v>
      </c>
      <c r="C6" s="4" t="s">
        <v>237</v>
      </c>
      <c r="D6" s="5">
        <v>600000</v>
      </c>
      <c r="E6" s="13">
        <v>0.1</v>
      </c>
      <c r="F6" s="5">
        <v>600</v>
      </c>
      <c r="G6" s="4">
        <v>8</v>
      </c>
      <c r="H6" s="5">
        <v>160</v>
      </c>
      <c r="I6" s="4"/>
    </row>
    <row r="7" spans="1:9" x14ac:dyDescent="0.55000000000000004">
      <c r="A7" s="4" t="s">
        <v>238</v>
      </c>
      <c r="B7" s="4" t="s">
        <v>239</v>
      </c>
      <c r="C7" s="4" t="s">
        <v>237</v>
      </c>
      <c r="D7" s="5">
        <v>2200000</v>
      </c>
      <c r="E7" s="13">
        <v>0.2</v>
      </c>
      <c r="F7" s="5">
        <v>4400</v>
      </c>
      <c r="G7" s="4">
        <v>25</v>
      </c>
      <c r="H7" s="5">
        <v>500</v>
      </c>
      <c r="I7" s="4"/>
    </row>
    <row r="8" spans="1:9" x14ac:dyDescent="0.55000000000000004">
      <c r="A8" s="4" t="s">
        <v>240</v>
      </c>
      <c r="B8" s="4" t="s">
        <v>241</v>
      </c>
      <c r="C8" s="4" t="s">
        <v>234</v>
      </c>
      <c r="D8" s="5">
        <v>500000</v>
      </c>
      <c r="E8" s="13">
        <v>0.1</v>
      </c>
      <c r="F8" s="5">
        <v>500</v>
      </c>
      <c r="G8" s="4">
        <v>3</v>
      </c>
      <c r="H8" s="5">
        <v>60</v>
      </c>
      <c r="I8" s="4"/>
    </row>
    <row r="9" spans="1:9" x14ac:dyDescent="0.55000000000000004">
      <c r="A9" s="4" t="s">
        <v>242</v>
      </c>
      <c r="B9" s="4" t="s">
        <v>243</v>
      </c>
      <c r="C9" s="4" t="s">
        <v>234</v>
      </c>
      <c r="D9" s="5">
        <v>2800000</v>
      </c>
      <c r="E9" s="13">
        <v>0.3</v>
      </c>
      <c r="F9" s="5">
        <v>8400</v>
      </c>
      <c r="G9" s="4">
        <v>9</v>
      </c>
      <c r="H9" s="5">
        <v>180</v>
      </c>
      <c r="I9" s="4"/>
    </row>
    <row r="10" spans="1:9" x14ac:dyDescent="0.55000000000000004">
      <c r="A10" s="4" t="s">
        <v>244</v>
      </c>
      <c r="B10" s="4" t="s">
        <v>245</v>
      </c>
      <c r="C10" s="4" t="s">
        <v>231</v>
      </c>
      <c r="D10" s="5">
        <v>300000</v>
      </c>
      <c r="E10" s="13">
        <v>0</v>
      </c>
      <c r="F10" s="5">
        <v>0</v>
      </c>
      <c r="G10" s="4">
        <v>7</v>
      </c>
      <c r="H10" s="5">
        <v>140</v>
      </c>
      <c r="I10" s="4"/>
    </row>
    <row r="11" spans="1:9" x14ac:dyDescent="0.55000000000000004">
      <c r="A11" s="4" t="s">
        <v>246</v>
      </c>
      <c r="B11" s="4" t="s">
        <v>247</v>
      </c>
      <c r="C11" s="4" t="s">
        <v>231</v>
      </c>
      <c r="D11" s="5">
        <v>3200000</v>
      </c>
      <c r="E11" s="13">
        <v>0.3</v>
      </c>
      <c r="F11" s="5">
        <v>9600</v>
      </c>
      <c r="G11" s="4">
        <v>24</v>
      </c>
      <c r="H11" s="5">
        <v>480</v>
      </c>
      <c r="I11" s="4"/>
    </row>
    <row r="12" spans="1:9" x14ac:dyDescent="0.55000000000000004">
      <c r="A12" s="4" t="s">
        <v>248</v>
      </c>
      <c r="B12" s="4" t="s">
        <v>249</v>
      </c>
      <c r="C12" s="4" t="s">
        <v>234</v>
      </c>
      <c r="D12" s="5">
        <v>1500000</v>
      </c>
      <c r="E12" s="13">
        <v>0.2</v>
      </c>
      <c r="F12" s="5">
        <v>3000</v>
      </c>
      <c r="G12" s="4">
        <v>13</v>
      </c>
      <c r="H12" s="5">
        <v>260</v>
      </c>
      <c r="I12" s="4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3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  <vt:lpstr>평가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지연 최</cp:lastModifiedBy>
  <dcterms:created xsi:type="dcterms:W3CDTF">2023-04-27T08:01:32Z</dcterms:created>
  <dcterms:modified xsi:type="dcterms:W3CDTF">2024-07-25T06:09:00Z</dcterms:modified>
</cp:coreProperties>
</file>