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2025_기출문제집_컴활2급실기_학습자료\02 최신기출유형\"/>
    </mc:Choice>
  </mc:AlternateContent>
  <xr:revisionPtr revIDLastSave="0" documentId="13_ncr:1_{45CCEBCA-6F5B-4BEC-A297-F1752C358D40}" xr6:coauthVersionLast="47" xr6:coauthVersionMax="47" xr10:uidLastSave="{00000000-0000-0000-0000-000000000000}"/>
  <bookViews>
    <workbookView xWindow="-108" yWindow="-108" windowWidth="23256" windowHeight="12456" tabRatio="721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eta.IFERROR" hidden="1" xlm="1">#NAME?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금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G17" i="6" s="1"/>
  <c r="G31" i="6" s="1"/>
  <c r="F12" i="6"/>
  <c r="E12" i="6"/>
  <c r="G6" i="6"/>
  <c r="F6" i="6"/>
  <c r="E6" i="6"/>
  <c r="E31" i="6" s="1"/>
  <c r="G29" i="6"/>
  <c r="F29" i="6"/>
  <c r="E17" i="6"/>
  <c r="E28" i="4"/>
  <c r="E30" i="4"/>
  <c r="E31" i="4"/>
  <c r="E32" i="4"/>
  <c r="E33" i="4"/>
  <c r="E34" i="4"/>
  <c r="E35" i="4"/>
  <c r="E36" i="4"/>
  <c r="E29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F17" i="6"/>
  <c r="F31" i="6" s="1"/>
  <c r="E30" i="6"/>
  <c r="C18" i="5"/>
  <c r="C19" i="5" s="1"/>
  <c r="F30" i="6" l="1"/>
</calcChain>
</file>

<file path=xl/sharedStrings.xml><?xml version="1.0" encoding="utf-8"?>
<sst xmlns="http://schemas.openxmlformats.org/spreadsheetml/2006/main" count="447" uniqueCount="301">
  <si>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</si>
  <si>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</si>
  <si>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</si>
  <si>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</si>
  <si>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</si>
  <si>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</si>
  <si>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</si>
  <si>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</si>
  <si>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</si>
  <si>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</si>
  <si>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</si>
  <si>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</si>
  <si>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</si>
  <si>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</si>
  <si>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</si>
  <si>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</si>
  <si>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</si>
  <si>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</si>
  <si>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</si>
  <si>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</si>
  <si>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</si>
  <si>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</si>
  <si>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</si>
  <si>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</si>
  <si>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</si>
  <si>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</si>
  <si>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</si>
  <si>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</si>
  <si>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</si>
  <si>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</si>
  <si>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</si>
  <si>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</si>
  <si>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</si>
  <si>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</si>
  <si>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</si>
  <si>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</si>
  <si>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</si>
  <si>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</si>
  <si>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</si>
  <si>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</si>
  <si>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</si>
  <si>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</si>
  <si>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</si>
  <si>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</si>
  <si>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</si>
  <si>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</si>
  <si>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</si>
  <si>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</si>
  <si>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</si>
  <si>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</si>
  <si>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</si>
  <si>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</si>
  <si>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</si>
  <si>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</si>
  <si>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</si>
  <si>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</si>
  <si>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</si>
  <si>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</si>
  <si>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</si>
  <si>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</si>
  <si>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</si>
  <si>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</si>
  <si>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</si>
  <si>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</si>
  <si>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</si>
  <si>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</si>
  <si>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</si>
  <si>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</si>
  <si>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</si>
  <si>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</si>
  <si>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</si>
  <si>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</si>
  <si>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</si>
  <si>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</si>
  <si>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</si>
  <si>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</si>
  <si>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</si>
  <si>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</si>
  <si>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</si>
  <si>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</si>
  <si>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</si>
  <si>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</si>
  <si>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</si>
  <si>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</si>
  <si>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</si>
  <si>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</si>
  <si>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</si>
  <si>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</si>
  <si>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</si>
  <si>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</si>
  <si>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</si>
  <si>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</si>
  <si>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</si>
  <si>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</si>
  <si>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</si>
  <si>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</si>
  <si>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</si>
  <si>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</si>
  <si>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</si>
  <si>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</si>
  <si>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</si>
  <si>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</si>
  <si>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</si>
  <si>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</si>
  <si>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</si>
  <si>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</si>
  <si>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</si>
  <si>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</si>
  <si>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</si>
  <si>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</si>
  <si>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</si>
  <si>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</si>
  <si>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</si>
  <si>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</si>
  <si>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</si>
  <si>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</si>
  <si>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</si>
  <si>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</si>
  <si>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</si>
  <si>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</si>
  <si>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</si>
  <si>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</si>
  <si>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</si>
  <si>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</si>
  <si>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</si>
  <si>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</si>
  <si>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</si>
  <si>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</si>
  <si>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</si>
  <si>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</si>
  <si>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</si>
  <si>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</si>
  <si>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</si>
  <si>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</si>
  <si>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</si>
  <si>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</si>
  <si>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</si>
  <si>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</si>
  <si>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</si>
  <si>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</si>
  <si>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</si>
  <si>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</si>
  <si>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</si>
  <si>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</si>
  <si>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</si>
  <si>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</si>
  <si>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</si>
  <si>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</si>
  <si>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</si>
  <si>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</si>
  <si>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</si>
  <si>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</si>
  <si>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</si>
  <si>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</si>
  <si>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</si>
  <si>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</si>
  <si>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</si>
  <si>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</si>
  <si>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</si>
  <si>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</si>
  <si>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</si>
  <si>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</si>
  <si>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</si>
  <si>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</si>
  <si>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</si>
  <si>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</si>
  <si>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</si>
  <si>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</si>
  <si>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</si>
  <si>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</si>
  <si>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</si>
  <si>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</si>
  <si>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</si>
  <si>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</si>
  <si>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</si>
  <si>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</si>
  <si>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</si>
  <si>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</si>
  <si>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</si>
  <si>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</si>
  <si>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</si>
  <si>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</si>
  <si>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</si>
  <si>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</si>
  <si>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</si>
  <si>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</si>
  <si>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</si>
  <si>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</si>
  <si>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</si>
  <si>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</si>
  <si>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</si>
  <si>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</si>
  <si>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</si>
  <si>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</si>
  <si>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</si>
  <si>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</si>
  <si>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</si>
  <si>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</si>
  <si>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</si>
  <si>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</si>
  <si>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</si>
  <si>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</si>
  <si>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</si>
  <si>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</si>
  <si>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</si>
  <si>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</si>
  <si>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</si>
  <si>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</si>
  <si>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</si>
  <si>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</si>
  <si>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</si>
  <si>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</si>
  <si>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</si>
  <si>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</si>
  <si>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</si>
  <si>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</si>
  <si>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</si>
  <si>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</si>
  <si>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</si>
  <si>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</si>
  <si>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</si>
  <si>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</si>
  <si>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</si>
  <si>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</si>
  <si>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</si>
  <si>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</si>
  <si>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</si>
  <si>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</si>
  <si>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</si>
  <si>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</si>
  <si>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</si>
  <si>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</si>
  <si>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</si>
  <si>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</si>
  <si>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</si>
  <si>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</si>
  <si>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</si>
  <si>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</si>
  <si>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</si>
  <si>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</si>
  <si>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</si>
  <si>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</si>
  <si>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 xml:space="preserve">    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</si>
  <si>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</si>
  <si>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</si>
  <si>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</si>
  <si>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</si>
  <si>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</si>
  <si>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</si>
  <si>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</si>
  <si>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</si>
  <si>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</si>
  <si>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</si>
  <si>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</si>
  <si>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</si>
  <si>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</si>
  <si>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</si>
  <si>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</si>
  <si>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</si>
  <si>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</si>
  <si>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</si>
  <si>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</si>
  <si>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</si>
  <si>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</si>
  <si>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</si>
  <si>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</si>
  <si>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</si>
  <si>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</si>
  <si>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</si>
  <si>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</si>
  <si>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</si>
  <si>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</si>
  <si>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</si>
  <si>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</si>
  <si>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</si>
  <si>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</si>
  <si>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</si>
  <si>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</si>
  <si>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</si>
  <si>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조건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</si>
  <si>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</si>
  <si>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</si>
  <si>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</si>
  <si>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차감지금액</t>
  </si>
  <si>
    <t>공제율인상</t>
  </si>
  <si>
    <t>만든 사람 임지민 날짜 2024-12-16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</si>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</sst>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9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8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1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2" fontId="0" fillId="0" borderId="11" xfId="0" applyNumberFormat="1" applyBorder="1" applyAlignment="1">
      <alignment horizontal="center" vertical="center"/>
    </xf>
    <xf numFmtId="181" fontId="0" fillId="0" borderId="12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11" fillId="4" borderId="4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EE7A-4C24-8EB2-9A5A07B4D0F5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7A-4C24-8EB2-9A5A07B4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A7393475-971F-C494-CD8A-A7805994CE4A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11" sqref="E11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2" spans="1:5" x14ac:dyDescent="0.4">
      <c r="A2" t="s">
        <v>242</v>
      </c>
    </row>
    <row r="3" spans="1:5" x14ac:dyDescent="0.4">
      <c r="A3" s="10" t="s">
        <v>243</v>
      </c>
      <c r="B3" s="10" t="s">
        <v>250</v>
      </c>
      <c r="C3" s="10" t="s">
        <v>257</v>
      </c>
      <c r="D3" s="10" t="s">
        <v>264</v>
      </c>
      <c r="E3" s="10" t="s">
        <v>271</v>
      </c>
    </row>
    <row r="4" spans="1:5" x14ac:dyDescent="0.4">
      <c r="A4" s="10" t="s">
        <v>244</v>
      </c>
      <c r="B4" s="10" t="s">
        <v>251</v>
      </c>
      <c r="C4" s="10" t="s">
        <v>258</v>
      </c>
      <c r="D4" s="10" t="s">
        <v>265</v>
      </c>
      <c r="E4" s="10" t="s">
        <v>272</v>
      </c>
    </row>
    <row r="5" spans="1:5" x14ac:dyDescent="0.4">
      <c r="A5" s="10" t="s">
        <v>245</v>
      </c>
      <c r="B5" s="10" t="s">
        <v>252</v>
      </c>
      <c r="C5" s="10" t="s">
        <v>259</v>
      </c>
      <c r="D5" s="10" t="s">
        <v>266</v>
      </c>
      <c r="E5" s="10" t="s">
        <v>273</v>
      </c>
    </row>
    <row r="6" spans="1:5" x14ac:dyDescent="0.4">
      <c r="A6" s="10" t="s">
        <v>246</v>
      </c>
      <c r="B6" s="10" t="s">
        <v>253</v>
      </c>
      <c r="C6" s="10" t="s">
        <v>260</v>
      </c>
      <c r="D6" s="10" t="s">
        <v>267</v>
      </c>
      <c r="E6" s="10" t="s">
        <v>274</v>
      </c>
    </row>
    <row r="7" spans="1:5" x14ac:dyDescent="0.4">
      <c r="A7" s="10" t="s">
        <v>247</v>
      </c>
      <c r="B7" s="10" t="s">
        <v>254</v>
      </c>
      <c r="C7" s="10" t="s">
        <v>261</v>
      </c>
      <c r="D7" s="10" t="s">
        <v>268</v>
      </c>
      <c r="E7" s="10" t="s">
        <v>272</v>
      </c>
    </row>
    <row r="8" spans="1:5" x14ac:dyDescent="0.4">
      <c r="A8" s="10" t="s">
        <v>248</v>
      </c>
      <c r="B8" s="10" t="s">
        <v>255</v>
      </c>
      <c r="C8" s="10" t="s">
        <v>262</v>
      </c>
      <c r="D8" s="10" t="s">
        <v>269</v>
      </c>
      <c r="E8" s="10" t="s">
        <v>275</v>
      </c>
    </row>
    <row r="9" spans="1:5" x14ac:dyDescent="0.4">
      <c r="A9" s="10" t="s">
        <v>249</v>
      </c>
      <c r="B9" s="10" t="s">
        <v>256</v>
      </c>
      <c r="C9" s="10" t="s">
        <v>263</v>
      </c>
      <c r="D9" s="10" t="s">
        <v>270</v>
      </c>
      <c r="E9" s="10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7" sqref="L7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8" t="s">
        <v>94</v>
      </c>
      <c r="C1" s="18"/>
      <c r="D1" s="18"/>
      <c r="E1" s="18"/>
      <c r="F1" s="18"/>
      <c r="G1" s="18"/>
    </row>
    <row r="2" spans="2:7" ht="18" thickBot="1" x14ac:dyDescent="0.45">
      <c r="F2" s="10" t="s">
        <v>212</v>
      </c>
      <c r="G2" s="17">
        <v>45422</v>
      </c>
    </row>
    <row r="3" spans="2:7" x14ac:dyDescent="0.4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4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4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4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4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4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4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4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4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4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8" thickBot="1" x14ac:dyDescent="0.4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3" workbookViewId="0">
      <selection activeCell="J13" sqref="J13"/>
    </sheetView>
  </sheetViews>
  <sheetFormatPr defaultRowHeight="17.399999999999999" x14ac:dyDescent="0.4"/>
  <sheetData>
    <row r="1" spans="1:8" ht="21" x14ac:dyDescent="0.4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31" t="s">
        <v>276</v>
      </c>
      <c r="B16" s="31" t="s">
        <v>279</v>
      </c>
      <c r="C16" s="30"/>
      <c r="D16" s="30"/>
    </row>
    <row r="17" spans="1:5" x14ac:dyDescent="0.4">
      <c r="A17" s="31" t="s">
        <v>277</v>
      </c>
      <c r="B17" s="30" t="b">
        <f>C4&gt;=AVERAGE(C4:C13)</f>
        <v>0</v>
      </c>
      <c r="C17" s="30"/>
      <c r="D17" s="30"/>
    </row>
    <row r="18" spans="1:5" x14ac:dyDescent="0.4">
      <c r="A18" s="30"/>
      <c r="B18" s="30"/>
      <c r="C18" s="30"/>
      <c r="D18" s="30"/>
    </row>
    <row r="20" spans="1:5" x14ac:dyDescent="0.4">
      <c r="A20" t="s">
        <v>280</v>
      </c>
      <c r="B20" t="s">
        <v>276</v>
      </c>
      <c r="C20" t="s">
        <v>278</v>
      </c>
      <c r="D20" t="s">
        <v>281</v>
      </c>
      <c r="E20" t="s">
        <v>282</v>
      </c>
    </row>
    <row r="21" spans="1:5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5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5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5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28" workbookViewId="0">
      <selection activeCell="M10" sqref="M10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32" t="str">
        <f>IF(MINUTE(D3-C3)&gt;30,HOUR(D3-C3)+1&amp;"시간",HOUR(D3-C3)&amp;"시간")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32" t="str">
        <f t="shared" ref="E4:E12" si="0">IF(MINUTE(D4-C4)&gt;30,HOUR(D4-C4)+1&amp;"시간",HOUR(D4-C4)&amp;"시간")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32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32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32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32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32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32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32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32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s="35" customFormat="1" x14ac:dyDescent="0.4">
      <c r="A16" s="33">
        <v>3624001</v>
      </c>
      <c r="B16" s="33" t="s">
        <v>233</v>
      </c>
      <c r="C16" s="33">
        <v>53.24</v>
      </c>
      <c r="D16" s="34">
        <v>52.96</v>
      </c>
      <c r="E16" s="33" t="str">
        <f>IF(OR(C16&lt;=SMALL($C$16:$C$24,3),D16&lt;=SMALL($D$16:$D$24,3)),"진출","")</f>
        <v/>
      </c>
      <c r="G16" s="33" t="s">
        <v>36</v>
      </c>
      <c r="H16" s="33" t="s">
        <v>37</v>
      </c>
      <c r="I16" s="33" t="s">
        <v>38</v>
      </c>
      <c r="J16" s="33" t="str">
        <f>UPPER(H16)&amp;"("&amp;PROPER(I16)&amp;")"</f>
        <v>KOREA(Seoul)</v>
      </c>
    </row>
    <row r="17" spans="1:10" s="35" customFormat="1" x14ac:dyDescent="0.4">
      <c r="A17" s="33">
        <v>3624002</v>
      </c>
      <c r="B17" s="33" t="s">
        <v>234</v>
      </c>
      <c r="C17" s="33">
        <v>52.64</v>
      </c>
      <c r="D17" s="34">
        <v>52.32</v>
      </c>
      <c r="E17" s="33" t="str">
        <f t="shared" ref="E17:E24" si="2">IF(OR(C17&lt;=SMALL($C$16:$C$24,3),D17&lt;=SMALL($D$16:$D$24,3)),"진출","")</f>
        <v>진출</v>
      </c>
      <c r="G17" s="33" t="s">
        <v>39</v>
      </c>
      <c r="H17" s="33" t="s">
        <v>40</v>
      </c>
      <c r="I17" s="33" t="s">
        <v>41</v>
      </c>
      <c r="J17" s="33" t="str">
        <f t="shared" ref="J17:J24" si="3">UPPER(H17)&amp;"("&amp;PROPER(I17)&amp;")"</f>
        <v>FRACE(Paris)</v>
      </c>
    </row>
    <row r="18" spans="1:10" s="35" customFormat="1" x14ac:dyDescent="0.4">
      <c r="A18" s="33">
        <v>3624003</v>
      </c>
      <c r="B18" s="33" t="s">
        <v>235</v>
      </c>
      <c r="C18" s="33">
        <v>53.05</v>
      </c>
      <c r="D18" s="34">
        <v>52.91</v>
      </c>
      <c r="E18" s="33" t="str">
        <f t="shared" si="2"/>
        <v/>
      </c>
      <c r="G18" s="33" t="s">
        <v>42</v>
      </c>
      <c r="H18" s="33" t="s">
        <v>43</v>
      </c>
      <c r="I18" s="33" t="s">
        <v>44</v>
      </c>
      <c r="J18" s="33" t="str">
        <f t="shared" si="3"/>
        <v>BRASIL(Brasilia)</v>
      </c>
    </row>
    <row r="19" spans="1:10" s="35" customFormat="1" x14ac:dyDescent="0.4">
      <c r="A19" s="33">
        <v>3624004</v>
      </c>
      <c r="B19" s="33" t="s">
        <v>236</v>
      </c>
      <c r="C19" s="33">
        <v>52.76</v>
      </c>
      <c r="D19" s="34">
        <v>52.57</v>
      </c>
      <c r="E19" s="33" t="str">
        <f t="shared" si="2"/>
        <v>진출</v>
      </c>
      <c r="G19" s="33" t="s">
        <v>36</v>
      </c>
      <c r="H19" s="33" t="s">
        <v>45</v>
      </c>
      <c r="I19" s="33" t="s">
        <v>46</v>
      </c>
      <c r="J19" s="33" t="str">
        <f t="shared" si="3"/>
        <v>JAPAN(Tokyo)</v>
      </c>
    </row>
    <row r="20" spans="1:10" s="35" customFormat="1" x14ac:dyDescent="0.4">
      <c r="A20" s="33">
        <v>3624005</v>
      </c>
      <c r="B20" s="33" t="s">
        <v>237</v>
      </c>
      <c r="C20" s="33">
        <v>54.25</v>
      </c>
      <c r="D20" s="34">
        <v>53.65</v>
      </c>
      <c r="E20" s="33" t="str">
        <f t="shared" si="2"/>
        <v/>
      </c>
      <c r="G20" s="33" t="s">
        <v>42</v>
      </c>
      <c r="H20" s="33" t="s">
        <v>47</v>
      </c>
      <c r="I20" s="33" t="s">
        <v>48</v>
      </c>
      <c r="J20" s="33" t="str">
        <f t="shared" si="3"/>
        <v>CANADA(Ottawa)</v>
      </c>
    </row>
    <row r="21" spans="1:10" s="35" customFormat="1" x14ac:dyDescent="0.4">
      <c r="A21" s="33">
        <v>3624006</v>
      </c>
      <c r="B21" s="33" t="s">
        <v>238</v>
      </c>
      <c r="C21" s="33">
        <v>52.67</v>
      </c>
      <c r="D21" s="34">
        <v>52.83</v>
      </c>
      <c r="E21" s="33" t="str">
        <f t="shared" si="2"/>
        <v>진출</v>
      </c>
      <c r="G21" s="33" t="s">
        <v>49</v>
      </c>
      <c r="H21" s="33" t="s">
        <v>50</v>
      </c>
      <c r="I21" s="33" t="s">
        <v>51</v>
      </c>
      <c r="J21" s="33" t="str">
        <f t="shared" si="3"/>
        <v>MOROCCO(Rabat)</v>
      </c>
    </row>
    <row r="22" spans="1:10" s="35" customFormat="1" x14ac:dyDescent="0.4">
      <c r="A22" s="33">
        <v>3624007</v>
      </c>
      <c r="B22" s="33" t="s">
        <v>239</v>
      </c>
      <c r="C22" s="33">
        <v>53.04</v>
      </c>
      <c r="D22" s="34">
        <v>53.21</v>
      </c>
      <c r="E22" s="33" t="str">
        <f t="shared" si="2"/>
        <v/>
      </c>
      <c r="G22" s="33" t="s">
        <v>36</v>
      </c>
      <c r="H22" s="33" t="s">
        <v>52</v>
      </c>
      <c r="I22" s="33" t="s">
        <v>53</v>
      </c>
      <c r="J22" s="33" t="str">
        <f t="shared" si="3"/>
        <v>CHINA(Beijing)</v>
      </c>
    </row>
    <row r="23" spans="1:10" s="35" customFormat="1" x14ac:dyDescent="0.4">
      <c r="A23" s="33">
        <v>3624008</v>
      </c>
      <c r="B23" s="33" t="s">
        <v>240</v>
      </c>
      <c r="C23" s="33">
        <v>53.11</v>
      </c>
      <c r="D23" s="34">
        <v>52.84</v>
      </c>
      <c r="E23" s="33" t="str">
        <f t="shared" si="2"/>
        <v/>
      </c>
      <c r="G23" s="33" t="s">
        <v>39</v>
      </c>
      <c r="H23" s="33" t="s">
        <v>54</v>
      </c>
      <c r="I23" s="33" t="s">
        <v>55</v>
      </c>
      <c r="J23" s="33" t="str">
        <f t="shared" si="3"/>
        <v>SPAIN(Madrid)</v>
      </c>
    </row>
    <row r="24" spans="1:10" s="35" customFormat="1" x14ac:dyDescent="0.4">
      <c r="A24" s="33">
        <v>3624009</v>
      </c>
      <c r="B24" s="33" t="s">
        <v>241</v>
      </c>
      <c r="C24" s="33">
        <v>52.67</v>
      </c>
      <c r="D24" s="34">
        <v>52.52</v>
      </c>
      <c r="E24" s="33" t="str">
        <f t="shared" si="2"/>
        <v>진출</v>
      </c>
      <c r="G24" s="33" t="s">
        <v>49</v>
      </c>
      <c r="H24" s="33" t="s">
        <v>56</v>
      </c>
      <c r="I24" s="33" t="s">
        <v>57</v>
      </c>
      <c r="J24" s="33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>C29*D29*IFERROR(HLOOKUP(B29,$B$39:$D$40,2,FALSE),0%)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ref="E30:E36" si="4">C30*D30*IFERROR(HLOOKUP(B30,$B$39:$D$40,2,FALSE),0%)</f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0436-E427-4256-829E-F790D190B0F1}">
  <sheetPr>
    <outlinePr summaryBelow="0"/>
  </sheetPr>
  <dimension ref="B1:F13"/>
  <sheetViews>
    <sheetView showGridLines="0" workbookViewId="0">
      <selection activeCell="I16" sqref="I16"/>
    </sheetView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0" t="s">
        <v>287</v>
      </c>
      <c r="C2" s="41"/>
      <c r="D2" s="47"/>
      <c r="E2" s="47"/>
      <c r="F2" s="47"/>
    </row>
    <row r="3" spans="2:6" collapsed="1" x14ac:dyDescent="0.4">
      <c r="B3" s="39"/>
      <c r="C3" s="39"/>
      <c r="D3" s="48" t="s">
        <v>289</v>
      </c>
      <c r="E3" s="48" t="s">
        <v>284</v>
      </c>
      <c r="F3" s="48" t="s">
        <v>286</v>
      </c>
    </row>
    <row r="4" spans="2:6" ht="46.8" hidden="1" outlineLevel="1" x14ac:dyDescent="0.4">
      <c r="B4" s="43"/>
      <c r="C4" s="43"/>
      <c r="D4" s="36"/>
      <c r="E4" s="50" t="s">
        <v>285</v>
      </c>
      <c r="F4" s="50" t="s">
        <v>285</v>
      </c>
    </row>
    <row r="5" spans="2:6" x14ac:dyDescent="0.4">
      <c r="B5" s="44" t="s">
        <v>288</v>
      </c>
      <c r="C5" s="45"/>
      <c r="D5" s="42"/>
      <c r="E5" s="42"/>
      <c r="F5" s="42"/>
    </row>
    <row r="6" spans="2:6" outlineLevel="1" x14ac:dyDescent="0.4">
      <c r="B6" s="43"/>
      <c r="C6" s="43" t="s">
        <v>151</v>
      </c>
      <c r="D6" s="37">
        <v>4.4999999999999998E-2</v>
      </c>
      <c r="E6" s="49">
        <v>0.05</v>
      </c>
      <c r="F6" s="49">
        <v>0.04</v>
      </c>
    </row>
    <row r="7" spans="2:6" outlineLevel="1" x14ac:dyDescent="0.4">
      <c r="B7" s="43"/>
      <c r="C7" s="43" t="s">
        <v>152</v>
      </c>
      <c r="D7" s="37">
        <v>0.03</v>
      </c>
      <c r="E7" s="49">
        <v>3.5000000000000003E-2</v>
      </c>
      <c r="F7" s="49">
        <v>2.5000000000000001E-2</v>
      </c>
    </row>
    <row r="8" spans="2:6" outlineLevel="1" x14ac:dyDescent="0.4">
      <c r="B8" s="43"/>
      <c r="C8" s="43" t="s">
        <v>153</v>
      </c>
      <c r="D8" s="37">
        <v>5.0000000000000001E-3</v>
      </c>
      <c r="E8" s="49">
        <v>8.0000000000000002E-3</v>
      </c>
      <c r="F8" s="49">
        <v>2E-3</v>
      </c>
    </row>
    <row r="9" spans="2:6" x14ac:dyDescent="0.4">
      <c r="B9" s="44" t="s">
        <v>290</v>
      </c>
      <c r="C9" s="45"/>
      <c r="D9" s="42"/>
      <c r="E9" s="42"/>
      <c r="F9" s="42"/>
    </row>
    <row r="10" spans="2:6" ht="18" outlineLevel="1" thickBot="1" x14ac:dyDescent="0.45">
      <c r="B10" s="46"/>
      <c r="C10" s="46" t="s">
        <v>283</v>
      </c>
      <c r="D10" s="38">
        <v>2741190</v>
      </c>
      <c r="E10" s="38">
        <v>2702190</v>
      </c>
      <c r="F10" s="38">
        <v>2780190</v>
      </c>
    </row>
    <row r="11" spans="2:6" x14ac:dyDescent="0.4">
      <c r="B11" t="s">
        <v>291</v>
      </c>
    </row>
    <row r="12" spans="2:6" x14ac:dyDescent="0.4">
      <c r="B12" t="s">
        <v>292</v>
      </c>
    </row>
    <row r="13" spans="2:6" x14ac:dyDescent="0.4">
      <c r="B13" t="s">
        <v>293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K6" sqref="K6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4" t="s">
        <v>138</v>
      </c>
      <c r="C1" s="14"/>
    </row>
    <row r="3" spans="2:6" x14ac:dyDescent="0.4">
      <c r="B3" s="15" t="s">
        <v>139</v>
      </c>
      <c r="C3" s="16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5" t="s">
        <v>148</v>
      </c>
      <c r="C12" s="16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임지민" comment="만든 사람 임지민 날짜 2024-12-16">
      <inputCells r="F3" val="0.05" numFmtId="177"/>
      <inputCells r="F4" val="0.035" numFmtId="177"/>
      <inputCells r="F5" val="0.008" numFmtId="177"/>
    </scenario>
    <scenario name="공제율인하" locked="1" count="3" user="임지민" comment="만든 사람 임지민 날짜 2024-12-1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O11" sqref="O11"/>
    </sheetView>
  </sheetViews>
  <sheetFormatPr defaultRowHeight="17.399999999999999" outlineLevelRow="3" x14ac:dyDescent="0.4"/>
  <sheetData>
    <row r="1" spans="1:7" ht="21" x14ac:dyDescent="0.4">
      <c r="A1" s="14" t="s">
        <v>158</v>
      </c>
      <c r="B1" s="14"/>
      <c r="C1" s="14"/>
      <c r="D1" s="14"/>
      <c r="E1" s="14"/>
      <c r="F1" s="14"/>
      <c r="G1" s="14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51" t="s">
        <v>297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51" t="s">
        <v>298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51" t="s">
        <v>299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51" t="s">
        <v>294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51" t="s">
        <v>297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51" t="s">
        <v>298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19"/>
      <c r="B28" s="19"/>
      <c r="C28" s="19"/>
      <c r="D28" s="52" t="s">
        <v>299</v>
      </c>
      <c r="E28" s="19">
        <f>SUBTOTAL(1,E26:E27)</f>
        <v>1.5</v>
      </c>
      <c r="F28" s="19">
        <f>SUBTOTAL(1,F26:F27)</f>
        <v>13.5</v>
      </c>
      <c r="G28" s="19">
        <f>SUBTOTAL(1,G26:G27)</f>
        <v>9</v>
      </c>
    </row>
    <row r="29" spans="1:7" outlineLevel="1" x14ac:dyDescent="0.4">
      <c r="A29" s="19"/>
      <c r="B29" s="52" t="s">
        <v>295</v>
      </c>
      <c r="C29" s="19"/>
      <c r="D29" s="19"/>
      <c r="E29" s="19">
        <f>SUBTOTAL(9,E18:E27)</f>
        <v>58</v>
      </c>
      <c r="F29" s="19">
        <f>SUBTOTAL(9,F18:F27)</f>
        <v>136</v>
      </c>
      <c r="G29" s="19">
        <f>SUBTOTAL(9,G18:G27)</f>
        <v>102</v>
      </c>
    </row>
    <row r="30" spans="1:7" x14ac:dyDescent="0.4">
      <c r="A30" s="19"/>
      <c r="B30" s="52"/>
      <c r="C30" s="19"/>
      <c r="D30" s="52" t="s">
        <v>300</v>
      </c>
      <c r="E30" s="19">
        <f>SUBTOTAL(1,E4:E27)</f>
        <v>6.8888888888888893</v>
      </c>
      <c r="F30" s="19">
        <f>SUBTOTAL(1,F4:F27)</f>
        <v>16.777777777777779</v>
      </c>
      <c r="G30" s="19">
        <f>SUBTOTAL(1,G4:G27)</f>
        <v>12.944444444444445</v>
      </c>
    </row>
    <row r="31" spans="1:7" x14ac:dyDescent="0.4">
      <c r="A31" s="19"/>
      <c r="B31" s="52" t="s">
        <v>296</v>
      </c>
      <c r="C31" s="19"/>
      <c r="D31" s="19"/>
      <c r="E31" s="19">
        <f>SUBTOTAL(9,E4:E27)</f>
        <v>124</v>
      </c>
      <c r="F31" s="19">
        <f>SUBTOTAL(9,F4:F27)</f>
        <v>302</v>
      </c>
      <c r="G31" s="19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K11" sqref="K11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4" t="s">
        <v>189</v>
      </c>
      <c r="B1" s="14"/>
      <c r="C1" s="14"/>
      <c r="D1" s="14"/>
      <c r="E1" s="14"/>
      <c r="F1" s="14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workbookViewId="0">
      <selection activeCell="K17" sqref="K17"/>
    </sheetView>
  </sheetViews>
  <sheetFormatPr defaultRowHeight="17.399999999999999" x14ac:dyDescent="0.4"/>
  <sheetData>
    <row r="1" spans="1:5" ht="21" x14ac:dyDescent="0.4">
      <c r="A1" s="14" t="s">
        <v>203</v>
      </c>
      <c r="B1" s="14"/>
      <c r="C1" s="14"/>
      <c r="D1" s="14"/>
      <c r="E1" s="14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지민 임</cp:lastModifiedBy>
  <dcterms:created xsi:type="dcterms:W3CDTF">2023-04-27T08:01:32Z</dcterms:created>
  <dcterms:modified xsi:type="dcterms:W3CDTF">2024-12-16T05:41:53Z</dcterms:modified>
</cp:coreProperties>
</file>