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97abfa301228af/바탕 화면/"/>
    </mc:Choice>
  </mc:AlternateContent>
  <xr:revisionPtr revIDLastSave="5" documentId="8_{848F7F32-98B2-4145-9DE5-347343A0E3E7}" xr6:coauthVersionLast="47" xr6:coauthVersionMax="47" xr10:uidLastSave="{2F0DBC14-3C26-4A41-9E05-670E29D616FF}"/>
  <bookViews>
    <workbookView xWindow="-120" yWindow="-120" windowWidth="23280" windowHeight="1488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4" l="1"/>
  <c r="F32" i="4"/>
  <c r="F33" i="4"/>
  <c r="F34" i="4"/>
  <c r="F35" i="4"/>
  <c r="F36" i="4"/>
  <c r="F37" i="4"/>
  <c r="F38" i="4"/>
  <c r="F31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D28" i="5"/>
  <c r="D23" i="5"/>
  <c r="D18" i="5"/>
  <c r="D13" i="5"/>
  <c r="D8" i="5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 s="1"/>
  <c r="G12" i="5" s="1"/>
  <c r="F5" i="5"/>
  <c r="G5" i="5" s="1"/>
  <c r="F19" i="5"/>
  <c r="G19" i="5"/>
  <c r="G22" i="5" s="1"/>
  <c r="F25" i="5"/>
  <c r="G25" i="5"/>
  <c r="F10" i="5"/>
  <c r="G10" i="5" s="1"/>
  <c r="F15" i="5"/>
  <c r="G15" i="5" s="1"/>
  <c r="F20" i="5"/>
  <c r="G20" i="5" s="1"/>
  <c r="F11" i="5"/>
  <c r="G11" i="5" s="1"/>
  <c r="F16" i="5"/>
  <c r="G16" i="5"/>
  <c r="F6" i="5"/>
  <c r="G6" i="5" s="1"/>
  <c r="F26" i="5"/>
  <c r="G26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7" i="5" l="1"/>
  <c r="G29" i="5" s="1"/>
  <c r="D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82109</author>
  </authors>
  <commentList>
    <comment ref="H8" authorId="0" shapeId="0" xr:uid="{FF6E6AB0-6DC0-44BC-A5B4-86AAA34B8B26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<sst xmlns="http://schemas.openxmlformats.org/spreadsheetml/2006/main" count="427" uniqueCount="307">
  <si>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</si>
  <si>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</si>
  <si>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</si>
  <si>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</si>
  <si>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</si>
  <si>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</si>
  <si>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</si>
  <si>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</si>
  <si>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</si>
  <si>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</si>
  <si>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</si>
  <si>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</si>
  <si>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</si>
  <si>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</si>
  <si>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</si>
  <si>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</si>
  <si>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</si>
  <si>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</si>
  <si>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</si>
  <si>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</si>
  <si>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</si>
  <si>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</si>
  <si>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</si>
  <si>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</si>
  <si>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</si>
  <si>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</si>
  <si>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</si>
  <si>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</si>
  <si>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</si>
  <si>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</si>
  <si>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</si>
  <si>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</si>
  <si>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</si>
  <si>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</si>
  <si>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</si>
  <si>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</si>
  <si>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</si>
  <si>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</si>
  <si>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</si>
  <si>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</si>
  <si>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</si>
  <si>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</si>
  <si>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</si>
  <si>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</si>
  <si>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</si>
  <si>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</si>
  <si>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</si>
  <si>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</si>
  <si>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</si>
  <si>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</si>
  <si>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</si>
  <si>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</si>
  <si>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</si>
  <si>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</si>
  <si>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</si>
  <si>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</si>
  <si>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</si>
  <si>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</si>
  <si>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</si>
  <si>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</si>
  <si>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</si>
  <si>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</si>
  <si>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</si>
  <si>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</si>
  <si>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</si>
  <si>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</si>
  <si>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</si>
  <si>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</si>
  <si>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</si>
  <si>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</si>
  <si>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</si>
  <si>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</si>
  <si>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</si>
  <si>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</si>
  <si>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</si>
  <si>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</si>
  <si>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</si>
  <si>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</si>
  <si>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</si>
  <si>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</si>
  <si>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</si>
  <si>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</si>
  <si>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</si>
  <si>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</si>
  <si>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</si>
  <si>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</si>
  <si>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</si>
  <si>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</si>
  <si>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</si>
  <si>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</si>
  <si>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</si>
  <si>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</si>
  <si>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</si>
  <si>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</si>
  <si>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</si>
  <si>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</si>
  <si>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</si>
  <si>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</si>
  <si>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</si>
  <si>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</si>
  <si>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</si>
  <si>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</si>
  <si>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</si>
  <si>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</si>
  <si>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</si>
  <si>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</si>
  <si>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</si>
  <si>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</si>
  <si>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</si>
  <si>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</si>
  <si>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</si>
  <si>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</si>
  <si>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</si>
  <si>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</si>
  <si>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</si>
  <si>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</si>
  <si>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</si>
  <si>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</si>
  <si>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</si>
  <si>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</si>
  <si>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</si>
  <si>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</si>
  <si>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</si>
  <si>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</si>
  <si>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</si>
  <si>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</si>
  <si>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</si>
  <si>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</si>
  <si>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</si>
  <si>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</si>
  <si>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</si>
  <si>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</si>
  <si>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</si>
  <si>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</si>
  <si>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</si>
  <si>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</si>
  <si>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</si>
  <si>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</si>
  <si>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</si>
  <si>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</si>
  <si>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</si>
  <si>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</si>
  <si>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</si>
  <si>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</si>
  <si>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</si>
  <si>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</si>
  <si>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</si>
  <si>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</si>
  <si>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</si>
  <si>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</si>
  <si>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</si>
  <si>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</si>
  <si>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</si>
  <si>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</si>
  <si>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</si>
  <si>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</si>
  <si>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</si>
  <si>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</si>
  <si>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</si>
  <si>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</si>
  <si>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</si>
  <si>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</si>
  <si>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</si>
  <si>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</si>
  <si>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</si>
  <si>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</si>
  <si>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</si>
  <si>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</si>
  <si>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</si>
  <si>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</si>
  <si>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</si>
  <si>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</si>
  <si>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</si>
  <si>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</si>
  <si>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</si>
  <si>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</si>
  <si>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</si>
  <si>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</si>
  <si>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</si>
  <si>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</si>
  <si>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</si>
  <si>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</si>
  <si>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</si>
  <si>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</si>
  <si>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</si>
  <si>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</si>
  <si>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</si>
  <si>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</si>
  <si>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</si>
  <si>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</si>
  <si>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</si>
  <si>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</si>
  <si>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</si>
  <si>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</si>
  <si>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</si>
  <si>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</si>
  <si>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</si>
  <si>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</si>
  <si>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</si>
  <si>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</si>
  <si>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</si>
  <si>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</si>
  <si>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</si>
  <si>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</si>
  <si>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</si>
  <si>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</si>
  <si>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</si>
  <si>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</si>
  <si>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</si>
  <si>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</si>
  <si>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</si>
  <si>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</si>
  <si>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</si>
  <si>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</si>
  <si>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</si>
  <si>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</si>
  <si>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</si>
  <si>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</si>
  <si>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</si>
  <si>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</si>
  <si>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</si>
  <si>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</si>
  <si>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</si>
  <si>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</si>
  <si>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</si>
  <si>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</si>
  <si>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</si>
  <si>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</si>
  <si>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</si>
  <si>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</si>
  <si>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</si>
  <si>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</si>
  <si>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</si>
  <si>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</si>
  <si>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</si>
  <si>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</si>
  <si>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</si>
  <si>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</si>
  <si>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</si>
  <si>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</si>
  <si>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</si>
  <si>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</si>
  <si>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</si>
  <si>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</si>
  <si>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</si>
  <si>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</si>
  <si>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</si>
  <si>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</si>
  <si>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</si>
  <si>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</si>
  <si>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</si>
  <si>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</si>
  <si>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</si>
  <si>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</si>
  <si>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</si>
  <si>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</si>
  <si>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</si>
  <si>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</si>
  <si>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</si>
  <si>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</si>
  <si>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</si>
  <si>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</si>
  <si>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</si>
  <si>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</si>
  <si>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</si>
  <si>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</si>
  <si>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</si>
  <si>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</si>
  <si>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</si>
  <si>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</si>
  <si>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</si>
  <si>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</si>
  <si>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</si>
  <si>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</si>
  <si>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</si>
  <si>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</si>
  <si>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</si>
  <si>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</si>
  <si>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</si>
  <si>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</si>
  <si>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</si>
  <si>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</si>
  <si>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</si>
  <si>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</si>
  <si>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</si>
  <si>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</si>
  <si>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</si>
  <si>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</si>
  <si>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</si>
  <si>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</si>
  <si>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</si>
  <si>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</si>
  <si>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</si>
  <si>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</si>
  <si>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</si>
  <si>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</si>
  <si>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</si>
  <si>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</si>
  <si>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</si>
  <si>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</si>
  <si>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</si>
  <si>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</si>
  <si>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</si>
  <si>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</si>
  <si>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</si>
  <si>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</si>
  <si>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Sound Card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</si>
</sst>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0" xfId="1" applyNumberFormat="1" applyFont="1">
      <alignment vertical="center"/>
    </xf>
    <xf numFmtId="179" fontId="0" fillId="0" borderId="1" xfId="1" applyNumberFormat="1" applyFont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9" fontId="0" fillId="0" borderId="8" xfId="1" applyNumberFormat="1" applyFont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179" fontId="0" fillId="0" borderId="10" xfId="1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1" xfId="1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F2-4982-9198-F69ADC396E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합계요금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소랜드</c:v>
                      </c:pt>
                      <c:pt idx="1">
                        <c:v>소나투</c:v>
                      </c:pt>
                      <c:pt idx="2">
                        <c:v>스타락스</c:v>
                      </c:pt>
                      <c:pt idx="3">
                        <c:v>렉시턴</c:v>
                      </c:pt>
                      <c:pt idx="4">
                        <c:v>엑스엠</c:v>
                      </c:pt>
                      <c:pt idx="5">
                        <c:v>올란다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차트작업!$F$4:$F$9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190000</c:v>
                      </c:pt>
                      <c:pt idx="1">
                        <c:v>178000</c:v>
                      </c:pt>
                      <c:pt idx="2">
                        <c:v>116000</c:v>
                      </c:pt>
                      <c:pt idx="3">
                        <c:v>155000</c:v>
                      </c:pt>
                      <c:pt idx="4">
                        <c:v>138000</c:v>
                      </c:pt>
                      <c:pt idx="5">
                        <c:v>192000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87-4AFB-8FB0-E72F56DDE5EC}"/>
                  </c:ext>
                </c:extLst>
              </c15:ser>
            </c15:filteredBarSeries>
          </c:ext>
        </c:extLst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5639B23-11B5-EAFD-906A-EDE24F9AFA6B}"/>
            </a:ext>
          </a:extLst>
        </xdr:cNvPr>
        <xdr:cNvSpPr/>
      </xdr:nvSpPr>
      <xdr:spPr>
        <a:xfrm>
          <a:off x="548640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5925.832371643519" createdVersion="8" refreshedVersion="8" minRefreshableVersion="3" recordCount="10" xr:uid="{CB86B63D-0C7E-4528-97E6-A86D69F491D0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0F6A35-0C57-4F94-80E9-6F65543C0E1F}" name="피벗 테이블3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6:E23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C4" sqref="C4"/>
    </sheetView>
  </sheetViews>
  <sheetFormatPr defaultRowHeight="16.5" x14ac:dyDescent="0.3"/>
  <cols>
    <col min="2" max="2" width="11.125" bestFit="1" customWidth="1"/>
    <col min="3" max="3" width="11.75" bestFit="1" customWidth="1"/>
    <col min="5" max="5" width="9.375" bestFit="1" customWidth="1"/>
  </cols>
  <sheetData>
    <row r="1" spans="1:6" x14ac:dyDescent="0.3">
      <c r="A1" t="s">
        <v>0</v>
      </c>
    </row>
    <row r="3" spans="1:6" x14ac:dyDescent="0.3">
      <c r="A3" s="1" t="s">
        <v>256</v>
      </c>
      <c r="B3" s="1" t="s">
        <v>264</v>
      </c>
      <c r="C3" s="1" t="s">
        <v>265</v>
      </c>
      <c r="D3" s="1" t="s">
        <v>266</v>
      </c>
      <c r="E3" s="1" t="s">
        <v>267</v>
      </c>
      <c r="F3" s="1" t="s">
        <v>268</v>
      </c>
    </row>
    <row r="4" spans="1:6" x14ac:dyDescent="0.3">
      <c r="A4" s="1" t="s">
        <v>257</v>
      </c>
      <c r="B4" s="2">
        <v>45577</v>
      </c>
      <c r="C4" s="1" t="s">
        <v>306</v>
      </c>
      <c r="D4" s="1" t="s">
        <v>275</v>
      </c>
      <c r="E4" s="3">
        <v>148000</v>
      </c>
      <c r="F4" s="1">
        <v>250</v>
      </c>
    </row>
    <row r="5" spans="1:6" x14ac:dyDescent="0.3">
      <c r="A5" s="1" t="s">
        <v>258</v>
      </c>
      <c r="B5" s="2">
        <v>45577</v>
      </c>
      <c r="C5" s="1" t="s">
        <v>269</v>
      </c>
      <c r="D5" s="1" t="s">
        <v>276</v>
      </c>
      <c r="E5" s="3">
        <v>110000</v>
      </c>
      <c r="F5" s="1">
        <v>300</v>
      </c>
    </row>
    <row r="6" spans="1:6" x14ac:dyDescent="0.3">
      <c r="A6" s="1" t="s">
        <v>259</v>
      </c>
      <c r="B6" s="2">
        <v>45578</v>
      </c>
      <c r="C6" s="1" t="s">
        <v>270</v>
      </c>
      <c r="D6" s="1" t="s">
        <v>277</v>
      </c>
      <c r="E6" s="3">
        <v>250000</v>
      </c>
      <c r="F6" s="1">
        <v>200</v>
      </c>
    </row>
    <row r="7" spans="1:6" x14ac:dyDescent="0.3">
      <c r="A7" s="1" t="s">
        <v>260</v>
      </c>
      <c r="B7" s="2">
        <v>45578</v>
      </c>
      <c r="C7" s="1" t="s">
        <v>271</v>
      </c>
      <c r="D7" s="1" t="s">
        <v>278</v>
      </c>
      <c r="E7" s="3">
        <v>80000</v>
      </c>
      <c r="F7" s="1">
        <v>500</v>
      </c>
    </row>
    <row r="8" spans="1:6" x14ac:dyDescent="0.3">
      <c r="A8" s="1" t="s">
        <v>261</v>
      </c>
      <c r="B8" s="2">
        <v>45579</v>
      </c>
      <c r="C8" s="1" t="s">
        <v>272</v>
      </c>
      <c r="D8" s="1" t="s">
        <v>279</v>
      </c>
      <c r="E8" s="3">
        <v>270000</v>
      </c>
      <c r="F8" s="1">
        <v>100</v>
      </c>
    </row>
    <row r="9" spans="1:6" x14ac:dyDescent="0.3">
      <c r="A9" s="1" t="s">
        <v>262</v>
      </c>
      <c r="B9" s="2">
        <v>45580</v>
      </c>
      <c r="C9" s="1" t="s">
        <v>273</v>
      </c>
      <c r="D9" s="1" t="s">
        <v>280</v>
      </c>
      <c r="E9" s="3">
        <v>160000</v>
      </c>
      <c r="F9" s="1">
        <v>260</v>
      </c>
    </row>
    <row r="10" spans="1:6" x14ac:dyDescent="0.3">
      <c r="A10" s="1" t="s">
        <v>263</v>
      </c>
      <c r="B10" s="2">
        <v>45580</v>
      </c>
      <c r="C10" s="1" t="s">
        <v>274</v>
      </c>
      <c r="D10" s="1" t="s">
        <v>281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21"/>
  <sheetViews>
    <sheetView workbookViewId="0">
      <selection activeCell="L7" sqref="L7"/>
    </sheetView>
  </sheetViews>
  <sheetFormatPr defaultRowHeight="16.5" x14ac:dyDescent="0.3"/>
  <cols>
    <col min="1" max="1" width="10.375" bestFit="1" customWidth="1"/>
    <col min="3" max="3" width="10.375" bestFit="1" customWidth="1"/>
    <col min="6" max="6" width="11.75" bestFit="1" customWidth="1"/>
    <col min="7" max="8" width="10.625" bestFit="1" customWidth="1"/>
  </cols>
  <sheetData>
    <row r="1" spans="1:8" ht="20.25" x14ac:dyDescent="0.3">
      <c r="A1" s="37" t="s">
        <v>120</v>
      </c>
      <c r="B1" s="37"/>
      <c r="C1" s="37"/>
      <c r="D1" s="37"/>
      <c r="E1" s="37"/>
      <c r="F1" s="37"/>
      <c r="G1" s="37"/>
      <c r="H1" s="37"/>
    </row>
    <row r="2" spans="1:8" ht="17.25" thickBot="1" x14ac:dyDescent="0.35"/>
    <row r="3" spans="1:8" x14ac:dyDescent="0.3">
      <c r="A3" s="15" t="s">
        <v>2</v>
      </c>
      <c r="B3" s="16" t="s">
        <v>121</v>
      </c>
      <c r="C3" s="16" t="s">
        <v>122</v>
      </c>
      <c r="D3" s="16" t="s">
        <v>123</v>
      </c>
      <c r="E3" s="16" t="s">
        <v>124</v>
      </c>
      <c r="F3" s="16" t="s">
        <v>125</v>
      </c>
      <c r="G3" s="16" t="s">
        <v>126</v>
      </c>
      <c r="H3" s="17" t="s">
        <v>127</v>
      </c>
    </row>
    <row r="4" spans="1:8" x14ac:dyDescent="0.3">
      <c r="A4" s="18" t="s">
        <v>128</v>
      </c>
      <c r="B4" s="14">
        <v>160</v>
      </c>
      <c r="C4" s="7">
        <v>16</v>
      </c>
      <c r="D4" s="7">
        <v>200</v>
      </c>
      <c r="E4" s="7">
        <v>186</v>
      </c>
      <c r="F4" s="14">
        <v>29760</v>
      </c>
      <c r="G4" s="14">
        <v>3274</v>
      </c>
      <c r="H4" s="19">
        <v>26486</v>
      </c>
    </row>
    <row r="5" spans="1:8" x14ac:dyDescent="0.3">
      <c r="A5" s="18" t="s">
        <v>129</v>
      </c>
      <c r="B5" s="14">
        <v>300</v>
      </c>
      <c r="C5" s="7">
        <v>9</v>
      </c>
      <c r="D5" s="7">
        <v>250</v>
      </c>
      <c r="E5" s="7">
        <v>204</v>
      </c>
      <c r="F5" s="14">
        <v>61200</v>
      </c>
      <c r="G5" s="14">
        <v>6732</v>
      </c>
      <c r="H5" s="19">
        <v>54468</v>
      </c>
    </row>
    <row r="6" spans="1:8" x14ac:dyDescent="0.3">
      <c r="A6" s="18" t="s">
        <v>130</v>
      </c>
      <c r="B6" s="14">
        <v>30</v>
      </c>
      <c r="C6" s="7">
        <v>15</v>
      </c>
      <c r="D6" s="7">
        <v>300</v>
      </c>
      <c r="E6" s="7">
        <v>292</v>
      </c>
      <c r="F6" s="14">
        <v>8760</v>
      </c>
      <c r="G6" s="14">
        <v>964</v>
      </c>
      <c r="H6" s="19">
        <v>7796</v>
      </c>
    </row>
    <row r="7" spans="1:8" x14ac:dyDescent="0.3">
      <c r="A7" s="18" t="s">
        <v>131</v>
      </c>
      <c r="B7" s="14">
        <v>25</v>
      </c>
      <c r="C7" s="7">
        <v>11</v>
      </c>
      <c r="D7" s="7">
        <v>300</v>
      </c>
      <c r="E7" s="7">
        <v>211</v>
      </c>
      <c r="F7" s="14">
        <v>5275</v>
      </c>
      <c r="G7" s="14">
        <v>580</v>
      </c>
      <c r="H7" s="19">
        <v>4695</v>
      </c>
    </row>
    <row r="8" spans="1:8" x14ac:dyDescent="0.3">
      <c r="A8" s="18" t="s">
        <v>132</v>
      </c>
      <c r="B8" s="14">
        <v>400</v>
      </c>
      <c r="C8" s="7">
        <v>9</v>
      </c>
      <c r="D8" s="7">
        <v>250</v>
      </c>
      <c r="E8" s="7">
        <v>253</v>
      </c>
      <c r="F8" s="14">
        <v>101200</v>
      </c>
      <c r="G8" s="14">
        <v>11132</v>
      </c>
      <c r="H8" s="19">
        <v>90068</v>
      </c>
    </row>
    <row r="9" spans="1:8" x14ac:dyDescent="0.3">
      <c r="A9" s="18" t="s">
        <v>133</v>
      </c>
      <c r="B9" s="14">
        <v>100</v>
      </c>
      <c r="C9" s="7">
        <v>20</v>
      </c>
      <c r="D9" s="7">
        <v>150</v>
      </c>
      <c r="E9" s="7">
        <v>135</v>
      </c>
      <c r="F9" s="14">
        <v>13500</v>
      </c>
      <c r="G9" s="14">
        <v>1485</v>
      </c>
      <c r="H9" s="19">
        <v>12015</v>
      </c>
    </row>
    <row r="10" spans="1:8" x14ac:dyDescent="0.3">
      <c r="A10" s="18" t="s">
        <v>134</v>
      </c>
      <c r="B10" s="14">
        <v>80</v>
      </c>
      <c r="C10" s="7">
        <v>21</v>
      </c>
      <c r="D10" s="7">
        <v>300</v>
      </c>
      <c r="E10" s="7">
        <v>288</v>
      </c>
      <c r="F10" s="14">
        <v>23040</v>
      </c>
      <c r="G10" s="14">
        <v>2534</v>
      </c>
      <c r="H10" s="19">
        <v>20506</v>
      </c>
    </row>
    <row r="11" spans="1:8" x14ac:dyDescent="0.3">
      <c r="A11" s="18" t="s">
        <v>135</v>
      </c>
      <c r="B11" s="14">
        <v>75</v>
      </c>
      <c r="C11" s="7">
        <v>11</v>
      </c>
      <c r="D11" s="7">
        <v>150</v>
      </c>
      <c r="E11" s="7">
        <v>120</v>
      </c>
      <c r="F11" s="14">
        <v>9000</v>
      </c>
      <c r="G11" s="14">
        <v>990</v>
      </c>
      <c r="H11" s="19">
        <v>8010</v>
      </c>
    </row>
    <row r="12" spans="1:8" x14ac:dyDescent="0.3">
      <c r="A12" s="18" t="s">
        <v>136</v>
      </c>
      <c r="B12" s="14">
        <v>60</v>
      </c>
      <c r="C12" s="7">
        <v>20</v>
      </c>
      <c r="D12" s="7">
        <v>150</v>
      </c>
      <c r="E12" s="7">
        <v>162</v>
      </c>
      <c r="F12" s="14">
        <v>9720</v>
      </c>
      <c r="G12" s="14">
        <v>1069</v>
      </c>
      <c r="H12" s="19">
        <v>8651</v>
      </c>
    </row>
    <row r="13" spans="1:8" x14ac:dyDescent="0.3">
      <c r="A13" s="18" t="s">
        <v>137</v>
      </c>
      <c r="B13" s="14">
        <v>200</v>
      </c>
      <c r="C13" s="7">
        <v>19</v>
      </c>
      <c r="D13" s="7">
        <v>200</v>
      </c>
      <c r="E13" s="7">
        <v>201</v>
      </c>
      <c r="F13" s="14">
        <v>40200</v>
      </c>
      <c r="G13" s="14">
        <v>4422</v>
      </c>
      <c r="H13" s="19">
        <v>35778</v>
      </c>
    </row>
    <row r="14" spans="1:8" x14ac:dyDescent="0.3">
      <c r="A14" s="18" t="s">
        <v>138</v>
      </c>
      <c r="B14" s="14">
        <v>120</v>
      </c>
      <c r="C14" s="7">
        <v>17</v>
      </c>
      <c r="D14" s="7">
        <v>150</v>
      </c>
      <c r="E14" s="7">
        <v>138</v>
      </c>
      <c r="F14" s="14">
        <v>16560</v>
      </c>
      <c r="G14" s="14">
        <v>1822</v>
      </c>
      <c r="H14" s="19">
        <v>14738</v>
      </c>
    </row>
    <row r="15" spans="1:8" ht="17.25" thickBot="1" x14ac:dyDescent="0.35">
      <c r="A15" s="20" t="s">
        <v>139</v>
      </c>
      <c r="B15" s="21">
        <v>320</v>
      </c>
      <c r="C15" s="22">
        <v>8</v>
      </c>
      <c r="D15" s="22">
        <v>200</v>
      </c>
      <c r="E15" s="22">
        <v>199</v>
      </c>
      <c r="F15" s="21">
        <v>63680</v>
      </c>
      <c r="G15" s="21">
        <v>7005</v>
      </c>
      <c r="H15" s="23">
        <v>56675</v>
      </c>
    </row>
    <row r="21" spans="4:4" x14ac:dyDescent="0.3">
      <c r="D21" s="13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4" workbookViewId="0">
      <selection activeCell="A3" sqref="A3:G19"/>
    </sheetView>
  </sheetViews>
  <sheetFormatPr defaultRowHeight="16.5" x14ac:dyDescent="0.3"/>
  <cols>
    <col min="4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32" t="s">
        <v>140</v>
      </c>
      <c r="B1" s="32"/>
      <c r="C1" s="32"/>
      <c r="D1" s="32"/>
      <c r="E1" s="32"/>
      <c r="F1" s="32"/>
      <c r="G1" s="32"/>
    </row>
    <row r="3" spans="1:7" x14ac:dyDescent="0.3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3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3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3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3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3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3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3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3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3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3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3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3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3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3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3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3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3">
      <c r="A22" s="1" t="s">
        <v>282</v>
      </c>
      <c r="B22" s="1" t="s">
        <v>284</v>
      </c>
    </row>
    <row r="23" spans="1:7" x14ac:dyDescent="0.3">
      <c r="A23" s="1" t="s">
        <v>283</v>
      </c>
      <c r="B23" s="1" t="s">
        <v>285</v>
      </c>
    </row>
    <row r="26" spans="1:7" x14ac:dyDescent="0.3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3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3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16" workbookViewId="0">
      <selection activeCell="M32" sqref="M32"/>
    </sheetView>
  </sheetViews>
  <sheetFormatPr defaultRowHeight="16.5" x14ac:dyDescent="0.3"/>
  <cols>
    <col min="7" max="7" width="3.625" customWidth="1"/>
    <col min="10" max="10" width="10.375" bestFit="1" customWidth="1"/>
    <col min="12" max="12" width="10.375" bestFit="1" customWidth="1"/>
  </cols>
  <sheetData>
    <row r="1" spans="1:12" x14ac:dyDescent="0.3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3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3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HLOOKUP(LEFT(I3,1),$I$15:$L$16,2,FALSE)</f>
        <v>오피스텔</v>
      </c>
    </row>
    <row r="4" spans="1:12" x14ac:dyDescent="0.3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HLOOKUP(LEFT(I4,1),$I$15:$L$16,2,FALSE)</f>
        <v>빌라</v>
      </c>
    </row>
    <row r="5" spans="1:12" x14ac:dyDescent="0.3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3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3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3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3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3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3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3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3">
      <c r="A14" s="5" t="s">
        <v>46</v>
      </c>
      <c r="B14" s="6" t="s">
        <v>47</v>
      </c>
      <c r="H14" t="s">
        <v>65</v>
      </c>
    </row>
    <row r="15" spans="1:12" x14ac:dyDescent="0.3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3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3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3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3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3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3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3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3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3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3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3">
      <c r="C26" s="7" t="s">
        <v>256</v>
      </c>
      <c r="D26" s="35" t="s">
        <v>83</v>
      </c>
      <c r="E26" s="36"/>
      <c r="F26" s="7">
        <f>ROUND(DSUM(A15:F24,F15,C26:C27),-1)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3">
      <c r="C27" s="7" t="s">
        <v>257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3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3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3">
      <c r="A30" s="7" t="s">
        <v>87</v>
      </c>
      <c r="B30" s="7" t="s">
        <v>88</v>
      </c>
      <c r="C30" s="7" t="s">
        <v>1</v>
      </c>
      <c r="D30" s="33" t="s">
        <v>89</v>
      </c>
      <c r="E30" s="34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3">
      <c r="A31" s="7" t="s">
        <v>90</v>
      </c>
      <c r="B31" s="7" t="s">
        <v>91</v>
      </c>
      <c r="C31" s="7" t="s">
        <v>38</v>
      </c>
      <c r="D31" s="33" t="s">
        <v>92</v>
      </c>
      <c r="E31" s="34"/>
      <c r="F31" s="7" t="str">
        <f>CHOOSE(MID(D31,8,1),"남","여","남","여")</f>
        <v>남</v>
      </c>
    </row>
    <row r="32" spans="1:13" x14ac:dyDescent="0.3">
      <c r="A32" s="7" t="s">
        <v>93</v>
      </c>
      <c r="B32" s="7" t="s">
        <v>94</v>
      </c>
      <c r="C32" s="7" t="s">
        <v>95</v>
      </c>
      <c r="D32" s="33" t="s">
        <v>96</v>
      </c>
      <c r="E32" s="34"/>
      <c r="F32" s="7" t="str">
        <f t="shared" ref="F32:F38" si="4">CHOOSE(MID(D32,8,1),"남","여","남","여")</f>
        <v>여</v>
      </c>
      <c r="K32" s="35" t="s">
        <v>84</v>
      </c>
      <c r="L32" s="36"/>
      <c r="M32" s="7" t="str">
        <f>COUNTIFS(I20:I30,"남자",M20:M30,"합격")&amp;"명"</f>
        <v>4명</v>
      </c>
    </row>
    <row r="33" spans="1:6" x14ac:dyDescent="0.3">
      <c r="A33" s="7" t="s">
        <v>97</v>
      </c>
      <c r="B33" s="7" t="s">
        <v>98</v>
      </c>
      <c r="C33" s="7" t="s">
        <v>41</v>
      </c>
      <c r="D33" s="33" t="s">
        <v>99</v>
      </c>
      <c r="E33" s="34"/>
      <c r="F33" s="7" t="str">
        <f t="shared" si="4"/>
        <v>여</v>
      </c>
    </row>
    <row r="34" spans="1:6" x14ac:dyDescent="0.3">
      <c r="A34" s="7" t="s">
        <v>100</v>
      </c>
      <c r="B34" s="7" t="s">
        <v>101</v>
      </c>
      <c r="C34" s="7" t="s">
        <v>102</v>
      </c>
      <c r="D34" s="33" t="s">
        <v>103</v>
      </c>
      <c r="E34" s="34"/>
      <c r="F34" s="7" t="str">
        <f t="shared" si="4"/>
        <v>남</v>
      </c>
    </row>
    <row r="35" spans="1:6" x14ac:dyDescent="0.3">
      <c r="A35" s="7" t="s">
        <v>104</v>
      </c>
      <c r="B35" s="7" t="s">
        <v>105</v>
      </c>
      <c r="C35" s="7" t="s">
        <v>106</v>
      </c>
      <c r="D35" s="33" t="s">
        <v>107</v>
      </c>
      <c r="E35" s="34"/>
      <c r="F35" s="7" t="str">
        <f t="shared" si="4"/>
        <v>여</v>
      </c>
    </row>
    <row r="36" spans="1:6" x14ac:dyDescent="0.3">
      <c r="A36" s="7" t="s">
        <v>108</v>
      </c>
      <c r="B36" s="7" t="s">
        <v>109</v>
      </c>
      <c r="C36" s="7" t="s">
        <v>110</v>
      </c>
      <c r="D36" s="33" t="s">
        <v>111</v>
      </c>
      <c r="E36" s="34"/>
      <c r="F36" s="7" t="str">
        <f t="shared" si="4"/>
        <v>여</v>
      </c>
    </row>
    <row r="37" spans="1:6" x14ac:dyDescent="0.3">
      <c r="A37" s="7" t="s">
        <v>112</v>
      </c>
      <c r="B37" s="7" t="s">
        <v>113</v>
      </c>
      <c r="C37" s="7" t="s">
        <v>114</v>
      </c>
      <c r="D37" s="33" t="s">
        <v>115</v>
      </c>
      <c r="E37" s="34"/>
      <c r="F37" s="7" t="str">
        <f t="shared" si="4"/>
        <v>남</v>
      </c>
    </row>
    <row r="38" spans="1:6" x14ac:dyDescent="0.3">
      <c r="A38" s="7" t="s">
        <v>116</v>
      </c>
      <c r="B38" s="7" t="s">
        <v>117</v>
      </c>
      <c r="C38" s="7" t="s">
        <v>118</v>
      </c>
      <c r="D38" s="33" t="s">
        <v>119</v>
      </c>
      <c r="E38" s="34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4" workbookViewId="0">
      <selection activeCell="A3" sqref="A3:G30"/>
    </sheetView>
  </sheetViews>
  <sheetFormatPr defaultRowHeight="16.5" outlineLevelRow="3" x14ac:dyDescent="0.3"/>
  <cols>
    <col min="1" max="1" width="9.25" bestFit="1" customWidth="1"/>
    <col min="2" max="2" width="14.375" bestFit="1" customWidth="1"/>
    <col min="3" max="4" width="8.625" customWidth="1"/>
    <col min="5" max="6" width="10.625" bestFit="1" customWidth="1"/>
    <col min="7" max="7" width="11.625" bestFit="1" customWidth="1"/>
  </cols>
  <sheetData>
    <row r="1" spans="1:7" ht="20.25" x14ac:dyDescent="0.3">
      <c r="A1" s="32" t="s">
        <v>171</v>
      </c>
      <c r="B1" s="32"/>
      <c r="C1" s="32"/>
      <c r="D1" s="32"/>
      <c r="E1" s="32"/>
      <c r="F1" s="32"/>
      <c r="G1" s="32"/>
    </row>
    <row r="3" spans="1:7" x14ac:dyDescent="0.3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3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3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3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3">
      <c r="A7" s="24" t="s">
        <v>292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3">
      <c r="A8" s="24" t="s">
        <v>286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3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3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3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3">
      <c r="A12" s="24" t="s">
        <v>293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3">
      <c r="A13" s="24" t="s">
        <v>287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3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3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3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3">
      <c r="A17" s="24" t="s">
        <v>294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3">
      <c r="A18" s="24" t="s">
        <v>288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3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3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3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3">
      <c r="A22" s="24" t="s">
        <v>295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3">
      <c r="A23" s="24" t="s">
        <v>289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3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3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3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3">
      <c r="A27" s="26" t="s">
        <v>296</v>
      </c>
      <c r="B27" s="1"/>
      <c r="C27" s="25"/>
      <c r="D27" s="25"/>
      <c r="E27" s="25"/>
      <c r="F27" s="25"/>
      <c r="G27" s="25">
        <f>SUBTOTAL(1,G24:G26)</f>
        <v>19075333.333333332</v>
      </c>
    </row>
    <row r="28" spans="1:7" outlineLevel="1" x14ac:dyDescent="0.3">
      <c r="A28" s="26" t="s">
        <v>290</v>
      </c>
      <c r="B28" s="1"/>
      <c r="C28" s="25"/>
      <c r="D28" s="25">
        <f>SUBTOTAL(4,D24:D26)</f>
        <v>1793</v>
      </c>
      <c r="E28" s="25"/>
      <c r="F28" s="25"/>
      <c r="G28" s="25"/>
    </row>
    <row r="29" spans="1:7" x14ac:dyDescent="0.3">
      <c r="A29" s="26" t="s">
        <v>297</v>
      </c>
      <c r="B29" s="1"/>
      <c r="C29" s="25"/>
      <c r="D29" s="25"/>
      <c r="E29" s="25"/>
      <c r="F29" s="25"/>
      <c r="G29" s="25">
        <f>SUBTOTAL(1,G4:G26)</f>
        <v>28250933.333333332</v>
      </c>
    </row>
    <row r="30" spans="1:7" x14ac:dyDescent="0.3">
      <c r="A30" s="26" t="s">
        <v>291</v>
      </c>
      <c r="B30" s="1"/>
      <c r="C30" s="25"/>
      <c r="D30" s="25">
        <f>SUBTOTAL(4,D4:D26)</f>
        <v>2571</v>
      </c>
      <c r="E30" s="25"/>
      <c r="F30" s="25"/>
      <c r="G30" s="25"/>
    </row>
  </sheetData>
  <sortState xmlns:xlrd2="http://schemas.microsoft.com/office/spreadsheetml/2017/richdata2" ref="A4:G26">
    <sortCondition descending="1" ref="A3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3"/>
  <sheetViews>
    <sheetView workbookViewId="0">
      <selection activeCell="B18" sqref="B18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8" bestFit="1" customWidth="1"/>
    <col min="7" max="7" width="20.125" bestFit="1" customWidth="1"/>
    <col min="8" max="11" width="9.5" bestFit="1" customWidth="1"/>
    <col min="12" max="12" width="7.375" bestFit="1" customWidth="1"/>
    <col min="13" max="13" width="15.25" bestFit="1" customWidth="1"/>
    <col min="14" max="14" width="13.125" bestFit="1" customWidth="1"/>
    <col min="15" max="15" width="15.25" bestFit="1" customWidth="1"/>
    <col min="16" max="16" width="13.125" bestFit="1" customWidth="1"/>
    <col min="17" max="17" width="15.25" bestFit="1" customWidth="1"/>
    <col min="18" max="18" width="13.125" bestFit="1" customWidth="1"/>
    <col min="19" max="19" width="15.25" bestFit="1" customWidth="1"/>
    <col min="20" max="20" width="13.125" bestFit="1" customWidth="1"/>
    <col min="21" max="21" width="15.25" bestFit="1" customWidth="1"/>
  </cols>
  <sheetData>
    <row r="1" spans="1:8" ht="20.25" x14ac:dyDescent="0.3">
      <c r="A1" s="32" t="s">
        <v>197</v>
      </c>
      <c r="B1" s="32"/>
      <c r="C1" s="32"/>
      <c r="D1" s="32"/>
      <c r="E1" s="32"/>
      <c r="F1" s="32"/>
      <c r="G1" s="32"/>
      <c r="H1" s="32"/>
    </row>
    <row r="3" spans="1:8" x14ac:dyDescent="0.3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3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3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3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3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3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3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3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3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3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3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4" spans="1:8" x14ac:dyDescent="0.3">
      <c r="A14" s="27" t="s">
        <v>198</v>
      </c>
      <c r="B14" t="s">
        <v>298</v>
      </c>
    </row>
    <row r="16" spans="1:8" x14ac:dyDescent="0.3">
      <c r="B16" s="27" t="s">
        <v>301</v>
      </c>
    </row>
    <row r="17" spans="1:5" x14ac:dyDescent="0.3">
      <c r="B17" t="s">
        <v>302</v>
      </c>
      <c r="D17" t="s">
        <v>303</v>
      </c>
    </row>
    <row r="18" spans="1:5" x14ac:dyDescent="0.3">
      <c r="A18" s="27" t="s">
        <v>299</v>
      </c>
      <c r="B18" t="s">
        <v>304</v>
      </c>
      <c r="C18" t="s">
        <v>305</v>
      </c>
      <c r="D18" t="s">
        <v>304</v>
      </c>
      <c r="E18" t="s">
        <v>305</v>
      </c>
    </row>
    <row r="19" spans="1:5" x14ac:dyDescent="0.3">
      <c r="A19" s="28" t="s">
        <v>207</v>
      </c>
      <c r="B19" s="31">
        <v>36000</v>
      </c>
      <c r="C19" s="29">
        <v>39700</v>
      </c>
      <c r="D19" s="31">
        <v>36000</v>
      </c>
      <c r="E19" s="29">
        <v>39700</v>
      </c>
    </row>
    <row r="20" spans="1:5" x14ac:dyDescent="0.3">
      <c r="A20" s="28" t="s">
        <v>211</v>
      </c>
      <c r="B20" s="31">
        <v>100000</v>
      </c>
      <c r="C20" s="29">
        <v>103500</v>
      </c>
      <c r="D20" s="31">
        <v>100000</v>
      </c>
      <c r="E20" s="29">
        <v>103500</v>
      </c>
    </row>
    <row r="21" spans="1:5" x14ac:dyDescent="0.3">
      <c r="A21" s="28" t="s">
        <v>209</v>
      </c>
      <c r="B21" s="31">
        <v>70000</v>
      </c>
      <c r="C21" s="29">
        <v>73500</v>
      </c>
      <c r="D21" s="31">
        <v>70000</v>
      </c>
      <c r="E21" s="29">
        <v>74500</v>
      </c>
    </row>
    <row r="22" spans="1:5" x14ac:dyDescent="0.3">
      <c r="A22" s="28" t="s">
        <v>216</v>
      </c>
      <c r="B22" s="31"/>
      <c r="C22" s="29"/>
      <c r="D22" s="31">
        <v>20000</v>
      </c>
      <c r="E22" s="29">
        <v>22700</v>
      </c>
    </row>
    <row r="23" spans="1:5" x14ac:dyDescent="0.3">
      <c r="A23" s="28" t="s">
        <v>300</v>
      </c>
      <c r="B23" s="31">
        <v>68666.666666666672</v>
      </c>
      <c r="C23" s="29">
        <v>72233.333333333328</v>
      </c>
      <c r="D23" s="31">
        <v>50285.714285714283</v>
      </c>
      <c r="E23" s="29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J13" sqref="J13"/>
    </sheetView>
  </sheetViews>
  <sheetFormatPr defaultRowHeight="16.5" x14ac:dyDescent="0.3"/>
  <sheetData>
    <row r="1" spans="1:7" ht="20.25" x14ac:dyDescent="0.3">
      <c r="A1" s="32" t="s">
        <v>220</v>
      </c>
      <c r="B1" s="32"/>
      <c r="C1" s="32"/>
      <c r="D1" s="32"/>
      <c r="E1" s="32"/>
      <c r="F1" s="32"/>
      <c r="G1" s="32"/>
    </row>
    <row r="3" spans="1:7" x14ac:dyDescent="0.3">
      <c r="A3" s="30" t="s">
        <v>221</v>
      </c>
      <c r="B3" s="30" t="s">
        <v>222</v>
      </c>
      <c r="C3" s="30" t="s">
        <v>223</v>
      </c>
      <c r="D3" s="30" t="s">
        <v>224</v>
      </c>
      <c r="E3" s="30" t="s">
        <v>225</v>
      </c>
      <c r="F3" s="30" t="s">
        <v>226</v>
      </c>
      <c r="G3" s="30" t="s">
        <v>13</v>
      </c>
    </row>
    <row r="4" spans="1:7" x14ac:dyDescent="0.3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3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3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3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3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3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3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3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3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3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workbookViewId="0">
      <selection activeCell="N18" sqref="N18"/>
    </sheetView>
  </sheetViews>
  <sheetFormatPr defaultRowHeight="16.5" x14ac:dyDescent="0.3"/>
  <sheetData>
    <row r="1" spans="1:6" ht="20.25" x14ac:dyDescent="0.3">
      <c r="A1" s="32" t="s">
        <v>237</v>
      </c>
      <c r="B1" s="32"/>
      <c r="C1" s="32"/>
      <c r="D1" s="32"/>
      <c r="E1" s="32"/>
      <c r="F1" s="32"/>
    </row>
    <row r="3" spans="1:6" x14ac:dyDescent="0.3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3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3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3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3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3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3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예림 남</cp:lastModifiedBy>
  <dcterms:created xsi:type="dcterms:W3CDTF">2023-04-27T08:01:32Z</dcterms:created>
  <dcterms:modified xsi:type="dcterms:W3CDTF">2025-09-25T12:06:08Z</dcterms:modified>
</cp:coreProperties>
</file>