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\OneDrive\바탕 화면\공부\시나공\컴활1급 1\02 최신기출유형\04회\"/>
    </mc:Choice>
  </mc:AlternateContent>
  <xr:revisionPtr revIDLastSave="0" documentId="8_{670BDFC9-EF34-4B94-AA5B-4BC5B9B32E22}" xr6:coauthVersionLast="47" xr6:coauthVersionMax="47" xr10:uidLastSave="{00000000-0000-0000-0000-000000000000}"/>
  <bookViews>
    <workbookView xWindow="-120" yWindow="-120" windowWidth="29040" windowHeight="15840" firstSheet="1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" l="1"/>
  <c r="E4" i="3" a="1"/>
  <c r="E4" i="3" s="1"/>
  <c r="E5" i="3" a="1"/>
  <c r="E5" i="3" s="1"/>
  <c r="E3" i="3" a="1"/>
  <c r="E3" i="3" s="1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7" i="3" a="1"/>
  <c r="H21" i="3" a="1"/>
  <c r="H25" i="3" a="1"/>
  <c r="H29" i="3" a="1"/>
  <c r="H33" i="3" a="1"/>
  <c r="H37" i="3" a="1"/>
  <c r="H18" i="3" a="1"/>
  <c r="H22" i="3" a="1"/>
  <c r="H26" i="3" a="1"/>
  <c r="H30" i="3" a="1"/>
  <c r="H34" i="3" a="1"/>
  <c r="H38" i="3" a="1"/>
  <c r="H20" i="3" a="1"/>
  <c r="H24" i="3" a="1"/>
  <c r="H32" i="3" a="1"/>
  <c r="H40" i="3" a="1"/>
  <c r="H19" i="3" a="1"/>
  <c r="H23" i="3" a="1"/>
  <c r="H27" i="3" a="1"/>
  <c r="H31" i="3" a="1"/>
  <c r="H35" i="3" a="1"/>
  <c r="H39" i="3" a="1"/>
  <c r="H16" i="3" a="1"/>
  <c r="H28" i="3" a="1"/>
  <c r="H36" i="3" a="1"/>
  <c r="H15" i="3" a="1"/>
  <c r="H36" i="3" l="1"/>
  <c r="H28" i="3"/>
  <c r="H16" i="3"/>
  <c r="H39" i="3"/>
  <c r="H35" i="3"/>
  <c r="H31" i="3"/>
  <c r="H27" i="3"/>
  <c r="H23" i="3"/>
  <c r="H19" i="3"/>
  <c r="H40" i="3"/>
  <c r="H32" i="3"/>
  <c r="H24" i="3"/>
  <c r="H20" i="3"/>
  <c r="H38" i="3"/>
  <c r="H34" i="3"/>
  <c r="H30" i="3"/>
  <c r="H26" i="3"/>
  <c r="H22" i="3"/>
  <c r="H18" i="3"/>
  <c r="H37" i="3"/>
  <c r="H33" i="3"/>
  <c r="H29" i="3"/>
  <c r="H25" i="3"/>
  <c r="H21" i="3"/>
  <c r="H17" i="3"/>
  <c r="H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B77D37-9732-42EF-AE65-7B902E86ABC2}" name="MS Access Database_Query" type="1" refreshedVersion="8" background="1">
    <dbPr connection="DSN=MS Access Database;DBQ=C:\Users\com\OneDrive\바탕 화면\공부\시나공\컴활1급 1\02 최신기출유형\04회\공연관리.accdb;DefaultDir=C:\Users\com\OneDrive\바탕 화면\공부\시나공\컴활1급 1\02 최신기출유형\04회;DriverId=25;FIL=MS Access;MaxBufferSize=2048;PageTimeout=5;" command="SELECT 공연예약.예약번호, 공연예약.공연이름, 공연예약.구분, 공연예약.가격, 공연예약.예매일자, 공연예약.예매수량, 공연예약.총금액_x000d__x000a_FROM 공연예약 공연예약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<sst xmlns="http://schemas.openxmlformats.org/spreadsheetml/2006/main" count="345" uniqueCount="80">
  <si>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</si>
  <si>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</si>
  <si>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</si>
  <si>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</si>
  <si>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</si>
  <si>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</si>
  <si>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</si>
  <si>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</si>
  <si>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</si>
  <si>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</si>
  <si>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</si>
  <si>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</si>
  <si>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</si>
  <si>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</si>
  <si>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</si>
  <si>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</si>
  <si>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</si>
  <si>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</si>
  <si>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</si>
  <si>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</si>
  <si>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</si>
  <si>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</si>
  <si>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</si>
  <si>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</si>
  <si>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</si>
  <si>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</si>
  <si>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</si>
  <si>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</si>
  <si>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</si>
  <si>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</si>
  <si>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</si>
  <si>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</si>
  <si>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</si>
  <si>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</si>
  <si>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</si>
  <si>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</si>
  <si>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</si>
  <si>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</si>
  <si>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</si>
  <si>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</si>
  <si>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</si>
  <si>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</si>
  <si>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</si>
  <si>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</si>
  <si>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</si>
  <si>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</si>
  <si>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</si>
  <si>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총합계</t>
  </si>
  <si>
    <t>2월</t>
  </si>
  <si>
    <t>4월</t>
  </si>
  <si>
    <t>5월</t>
  </si>
  <si>
    <t>6월</t>
  </si>
  <si>
    <t>8월</t>
  </si>
  <si>
    <t>개월(예매일자)</t>
  </si>
  <si>
    <t>값</t>
  </si>
  <si>
    <t>최대 : 예매수량</t>
  </si>
  <si>
    <t>전체 최대 : 예매수량</t>
  </si>
  <si>
    <t>최대 : 총금액</t>
  </si>
  <si>
    <t>전체 최대 : 총금액</t>
  </si>
  <si>
    <t>***</t>
  </si>
  <si>
    <t>1사분기</t>
  </si>
  <si>
    <t>1사분기 최대 : 예매수량</t>
  </si>
  <si>
    <t>1사분기 최대 : 총금액</t>
  </si>
  <si>
    <t>2사분기</t>
  </si>
  <si>
    <t>2사분기 최대 : 예매수량</t>
  </si>
  <si>
    <t>2사분기 최대 : 총금액</t>
  </si>
  <si>
    <t>3사분기</t>
  </si>
  <si>
    <t>3사분기 최대 : 예매수량</t>
  </si>
  <si>
    <t>3사분기 최대 : 총금액</t>
  </si>
  <si>
    <t>1사분기 최소 : 예매수량</t>
  </si>
  <si>
    <t>1사분기 최소 : 총금액</t>
  </si>
  <si>
    <t>2사분기 최소 : 예매수량</t>
  </si>
  <si>
    <t>2사분기 최소 : 총금액</t>
  </si>
  <si>
    <t>3사분기 최소 : 예매수량</t>
  </si>
  <si>
    <t>3사분기 최소 : 총금액</t>
  </si>
  <si>
    <t>분기</t>
  </si>
  <si>
    <t>가격</t>
    <phoneticPr fontId="1" type="noConversion"/>
  </si>
  <si>
    <t>예매수량</t>
    <phoneticPr fontId="1" type="noConversion"/>
  </si>
  <si>
    <t>&gt;=30000</t>
    <phoneticPr fontId="1" type="noConversion"/>
  </si>
  <si>
    <t>&gt;=20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</si>
</sst>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3">
    <dxf>
      <font>
        <b/>
        <i/>
        <color rgb="FF0070C0"/>
      </font>
    </dxf>
    <dxf>
      <font>
        <b/>
        <i/>
        <color rgb="FF0070C0"/>
      </font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24-4F7A-9C86-27601A806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E83410C3-F1B2-2B15-0AD4-9E4FE25AE7DD}"/>
            </a:ext>
          </a:extLst>
        </xdr:cNvPr>
        <xdr:cNvSpPr/>
      </xdr:nvSpPr>
      <xdr:spPr>
        <a:xfrm>
          <a:off x="1800225" y="2533650"/>
          <a:ext cx="99060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2A768175-8C0E-EDFF-0060-25BADD9A75F0}"/>
            </a:ext>
          </a:extLst>
        </xdr:cNvPr>
        <xdr:cNvSpPr/>
      </xdr:nvSpPr>
      <xdr:spPr>
        <a:xfrm>
          <a:off x="2790825" y="2533650"/>
          <a:ext cx="1000125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828675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69.689227430557" backgroundQuery="1" createdVersion="8" refreshedVersion="8" minRefreshableVersion="3" recordCount="26" xr:uid="{54D26CDA-5814-4233-BE74-3761CA6C12F8}">
  <cacheSource type="external" connectionId="1"/>
  <cacheFields count="9">
    <cacheField name="예약번호" numFmtId="0" sqlType="4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 sqlType="-9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 sqlType="-9">
      <sharedItems count="4">
        <s v="콘서트"/>
        <s v="무용"/>
        <s v="가족극"/>
        <s v="뮤지컬"/>
      </sharedItems>
    </cacheField>
    <cacheField name="가격" numFmtId="0" sqlType="8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 sqlType="11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 sqlType="8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 sqlType="8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C8FD84-E4EE-49C7-B682-ABC0E97FE407}" name="피벗 테이블1" cacheId="2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howAll="0"/>
    <pivotField axis="axisCol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howAll="0">
      <items count="5">
        <item x="2"/>
        <item x="1"/>
        <item x="3"/>
        <item x="0"/>
        <item t="default"/>
      </items>
    </pivotField>
    <pivotField compact="0" showAll="0"/>
    <pivotField compact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분기" axis="axisRow" compact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8" baseItem="0" numFmtId="41"/>
    <dataField name="최대 : 총금액" fld="6" subtotal="max" baseField="8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workbookViewId="0">
      <selection activeCell="J9" sqref="J9"/>
    </sheetView>
  </sheetViews>
  <sheetFormatPr defaultRowHeight="16.5"/>
  <cols>
    <col min="1" max="1" width="12.625" customWidth="1"/>
    <col min="3" max="3" width="13" bestFit="1" customWidth="1"/>
    <col min="6" max="6" width="10.8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AND(DAY($A3)&gt;20,$E3&gt;=AVERAGE($E$3:$E$28))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1" priority="2">
      <formula>OR($A3=WEEKDAY(4,1),$A3=WEEKDAY(6,1))</formula>
    </cfRule>
    <cfRule type="expression" dxfId="2" priority="3">
      <formula>OR($A3=WEEKDAY(4,1),$A3=WEEKDAY(6,1))</formula>
    </cfRule>
    <cfRule type="expression" dxfId="0" priority="1">
      <formula>OR(WEEKDAY($A3,1)=4,WEEKDAY($A3,1)=6)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M13" sqref="M13"/>
    </sheetView>
  </sheetViews>
  <sheetFormatPr defaultRowHeight="16.5"/>
  <cols>
    <col min="1" max="1" width="9" style="29"/>
    <col min="2" max="2" width="14.75" style="29" customWidth="1"/>
    <col min="3" max="3" width="9" style="29"/>
    <col min="4" max="4" width="17" style="29" customWidth="1"/>
    <col min="5" max="5" width="10.75" style="29" customWidth="1"/>
    <col min="6" max="16384" width="9" style="29"/>
  </cols>
  <sheetData>
    <row r="2" spans="2:5" ht="17.25" thickBot="1">
      <c r="B2" s="29" t="s">
        <v>0</v>
      </c>
    </row>
    <row r="3" spans="2:5">
      <c r="B3" s="30" t="s">
        <v>3</v>
      </c>
      <c r="C3" s="31" t="s">
        <v>4</v>
      </c>
      <c r="D3" s="31" t="s">
        <v>19</v>
      </c>
      <c r="E3" s="32" t="s">
        <v>6</v>
      </c>
    </row>
    <row r="4" spans="2:5">
      <c r="B4" s="33" t="s">
        <v>17</v>
      </c>
      <c r="C4" s="34">
        <v>43000</v>
      </c>
      <c r="D4" s="34">
        <v>59</v>
      </c>
      <c r="E4" s="37">
        <f t="shared" ref="E4:E11" si="0">C4*D4</f>
        <v>2537000</v>
      </c>
    </row>
    <row r="5" spans="2:5">
      <c r="B5" s="33" t="s">
        <v>12</v>
      </c>
      <c r="C5" s="34">
        <v>31000</v>
      </c>
      <c r="D5" s="34">
        <v>56</v>
      </c>
      <c r="E5" s="37">
        <f t="shared" si="0"/>
        <v>1736000</v>
      </c>
    </row>
    <row r="6" spans="2:5">
      <c r="B6" s="33" t="s">
        <v>16</v>
      </c>
      <c r="C6" s="34">
        <v>19900</v>
      </c>
      <c r="D6" s="34">
        <v>54</v>
      </c>
      <c r="E6" s="37">
        <f t="shared" si="0"/>
        <v>1074600</v>
      </c>
    </row>
    <row r="7" spans="2:5">
      <c r="B7" s="33" t="s">
        <v>10</v>
      </c>
      <c r="C7" s="34">
        <v>23000</v>
      </c>
      <c r="D7" s="34">
        <v>40</v>
      </c>
      <c r="E7" s="37">
        <f t="shared" si="0"/>
        <v>920000</v>
      </c>
    </row>
    <row r="8" spans="2:5">
      <c r="B8" s="33" t="s">
        <v>13</v>
      </c>
      <c r="C8" s="34">
        <v>16000</v>
      </c>
      <c r="D8" s="34">
        <v>37</v>
      </c>
      <c r="E8" s="37">
        <f t="shared" si="0"/>
        <v>592000</v>
      </c>
    </row>
    <row r="9" spans="2:5">
      <c r="B9" s="33" t="s">
        <v>15</v>
      </c>
      <c r="C9" s="34">
        <v>35000</v>
      </c>
      <c r="D9" s="34">
        <v>27</v>
      </c>
      <c r="E9" s="37">
        <f t="shared" si="0"/>
        <v>945000</v>
      </c>
    </row>
    <row r="10" spans="2:5">
      <c r="B10" s="33" t="s">
        <v>8</v>
      </c>
      <c r="C10" s="34">
        <v>15000</v>
      </c>
      <c r="D10" s="34">
        <v>27</v>
      </c>
      <c r="E10" s="37">
        <f t="shared" si="0"/>
        <v>405000</v>
      </c>
    </row>
    <row r="11" spans="2:5" ht="17.25" thickBot="1">
      <c r="B11" s="35" t="s">
        <v>18</v>
      </c>
      <c r="C11" s="36">
        <v>21000</v>
      </c>
      <c r="D11" s="36">
        <v>17</v>
      </c>
      <c r="E11" s="38">
        <f t="shared" si="0"/>
        <v>357000</v>
      </c>
    </row>
  </sheetData>
  <sheetProtection sheet="1" objects="1" scenarios="1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abSelected="1" workbookViewId="0">
      <selection activeCell="J15" sqref="J15"/>
    </sheetView>
  </sheetViews>
  <sheetFormatPr defaultRowHeight="16.5"/>
  <cols>
    <col min="1" max="1" width="14.5" customWidth="1"/>
    <col min="2" max="2" width="12.375" bestFit="1" customWidth="1"/>
    <col min="3" max="3" width="14.25" customWidth="1"/>
    <col min="4" max="4" width="14.75" customWidth="1"/>
    <col min="5" max="5" width="17.625" customWidth="1"/>
    <col min="6" max="6" width="17.375" customWidth="1"/>
    <col min="7" max="7" width="12.75" customWidth="1"/>
    <col min="8" max="8" width="9.8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/>
      <c r="D3" s="3">
        <v>4</v>
      </c>
      <c r="E3" s="10" cm="1">
        <f t="array" ref="E3">MAXA((MONTH($C$15:$C$40)=$D3)*$E$15:$E$40)</f>
        <v>32</v>
      </c>
    </row>
    <row r="4" spans="1:8">
      <c r="A4" s="3" t="s">
        <v>16</v>
      </c>
      <c r="B4" s="13"/>
      <c r="D4" s="3">
        <v>5</v>
      </c>
      <c r="E4" s="10" cm="1">
        <f t="array" ref="E4">MAXA((MONTH($C$15:$C$40)=$D4)*$E$15:$E$40)</f>
        <v>29</v>
      </c>
    </row>
    <row r="5" spans="1:8">
      <c r="A5" s="3" t="s">
        <v>17</v>
      </c>
      <c r="B5" s="13"/>
      <c r="D5" s="3">
        <v>6</v>
      </c>
      <c r="E5" s="10" cm="1">
        <f t="array" ref="E5">MAXA((MONTH($C$15:$C$40)=$D5)*$E$15:$E$40)</f>
        <v>26</v>
      </c>
    </row>
    <row r="6" spans="1:8">
      <c r="A6" s="3" t="s">
        <v>18</v>
      </c>
      <c r="B6" s="13"/>
    </row>
    <row r="7" spans="1:8">
      <c r="A7" s="3" t="s">
        <v>8</v>
      </c>
      <c r="B7" s="13"/>
      <c r="D7" s="23" t="s">
        <v>25</v>
      </c>
      <c r="E7" s="24"/>
      <c r="F7" s="25"/>
    </row>
    <row r="8" spans="1:8">
      <c r="A8" s="3" t="s">
        <v>10</v>
      </c>
      <c r="B8" s="13"/>
      <c r="D8" s="26" t="str">
        <f>TEXT(DCOUNTA($A$14:$H$40,$E$14,$D$10:$E$11),"0개")</f>
        <v>4개</v>
      </c>
      <c r="E8" s="27"/>
      <c r="F8" s="28"/>
    </row>
    <row r="9" spans="1:8">
      <c r="A9" s="3" t="s">
        <v>12</v>
      </c>
      <c r="B9" s="13"/>
    </row>
    <row r="10" spans="1:8">
      <c r="A10" s="3" t="s">
        <v>13</v>
      </c>
      <c r="B10" s="13"/>
      <c r="D10" s="14" t="s">
        <v>76</v>
      </c>
      <c r="E10" s="14" t="s">
        <v>77</v>
      </c>
    </row>
    <row r="11" spans="1:8">
      <c r="D11" s="14" t="s">
        <v>78</v>
      </c>
      <c r="E11" s="14" t="s">
        <v>79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5"/>
      <c r="H15" s="16" t="str" cm="1">
        <f t="array" ref="H15">fn할인액(B15,F15)</f>
        <v/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5"/>
      <c r="H16" s="16" cm="1">
        <f t="array" ref="H16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5"/>
      <c r="H17" s="16" cm="1">
        <f t="array" ref="H17">fn할인액(B17,F17)</f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5"/>
      <c r="H18" s="16" t="str" cm="1">
        <f t="array" ref="H18">fn할인액(B18,F18)</f>
        <v/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5"/>
      <c r="H19" s="16" t="str" cm="1">
        <f t="array" ref="H19">fn할인액(B19,F19)</f>
        <v/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5"/>
      <c r="H20" s="16" cm="1">
        <f t="array" ref="H20">fn할인액(B20,F20)</f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5"/>
      <c r="H21" s="16" t="str" cm="1">
        <f t="array" ref="H21">fn할인액(B21,F21)</f>
        <v/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5"/>
      <c r="H22" s="16" cm="1">
        <f t="array" ref="H22">fn할인액(B22,F22)</f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5"/>
      <c r="H23" s="16" t="str" cm="1">
        <f t="array" ref="H23">fn할인액(B23,F23)</f>
        <v/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5"/>
      <c r="H24" s="16" t="str" cm="1">
        <f t="array" ref="H24">fn할인액(B24,F24)</f>
        <v/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5"/>
      <c r="H25" s="16" cm="1">
        <f t="array" ref="H25">fn할인액(B25,F25)</f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5"/>
      <c r="H26" s="16" cm="1">
        <f t="array" ref="H26">fn할인액(B26,F26)</f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5"/>
      <c r="H27" s="16" t="str" cm="1">
        <f t="array" ref="H27">fn할인액(B27,F27)</f>
        <v/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5"/>
      <c r="H28" s="16" t="str" cm="1">
        <f t="array" ref="H28">fn할인액(B28,F28)</f>
        <v/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5"/>
      <c r="H29" s="16" t="str" cm="1">
        <f t="array" ref="H29">fn할인액(B29,F29)</f>
        <v/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5"/>
      <c r="H30" s="16" t="str" cm="1">
        <f t="array" ref="H30">fn할인액(B30,F30)</f>
        <v/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5"/>
      <c r="H31" s="16" t="str" cm="1">
        <f t="array" ref="H31">fn할인액(B31,F31)</f>
        <v/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5"/>
      <c r="H32" s="16" t="str" cm="1">
        <f t="array" ref="H32">fn할인액(B32,F32)</f>
        <v/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5"/>
      <c r="H33" s="16" cm="1">
        <f t="array" ref="H33">fn할인액(B33,F33)</f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5"/>
      <c r="H34" s="16" cm="1">
        <f t="array" ref="H34">fn할인액(B34,F34)</f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5"/>
      <c r="H35" s="16" t="str" cm="1">
        <f t="array" ref="H35">fn할인액(B35,F35)</f>
        <v/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5"/>
      <c r="H36" s="16" t="str" cm="1">
        <f t="array" ref="H36">fn할인액(B36,F36)</f>
        <v/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5"/>
      <c r="H37" s="16" t="str" cm="1">
        <f t="array" ref="H37">fn할인액(B37,F37)</f>
        <v/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5"/>
      <c r="H38" s="16" t="str" cm="1">
        <f t="array" ref="H38">fn할인액(B38,F38)</f>
        <v/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5"/>
      <c r="H39" s="16" t="str" cm="1">
        <f t="array" ref="H39">fn할인액(B39,F39)</f>
        <v/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5"/>
      <c r="H40" s="16" t="str" cm="1">
        <f t="array" ref="H40">fn할인액(B40,F40)</f>
        <v/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E16" sqref="E16"/>
    </sheetView>
  </sheetViews>
  <sheetFormatPr defaultRowHeight="16.5"/>
  <cols>
    <col min="1" max="1" width="24.875" bestFit="1" customWidth="1"/>
    <col min="2" max="2" width="12" bestFit="1" customWidth="1"/>
    <col min="3" max="3" width="14.875" bestFit="1" customWidth="1"/>
    <col min="4" max="5" width="13.25" bestFit="1" customWidth="1"/>
    <col min="6" max="7" width="10.5" bestFit="1" customWidth="1"/>
    <col min="8" max="11" width="13.25" bestFit="1" customWidth="1"/>
    <col min="12" max="13" width="12.375" bestFit="1" customWidth="1"/>
    <col min="14" max="14" width="15.25" bestFit="1" customWidth="1"/>
    <col min="15" max="15" width="13.125" bestFit="1" customWidth="1"/>
    <col min="16" max="16" width="15.25" bestFit="1" customWidth="1"/>
    <col min="17" max="17" width="13.125" bestFit="1" customWidth="1"/>
    <col min="18" max="18" width="20.125" bestFit="1" customWidth="1"/>
    <col min="19" max="19" width="18" bestFit="1" customWidth="1"/>
  </cols>
  <sheetData>
    <row r="2" spans="1:6">
      <c r="A2" s="39" t="s">
        <v>2</v>
      </c>
      <c r="B2" t="s">
        <v>11</v>
      </c>
    </row>
    <row r="4" spans="1:6">
      <c r="A4" s="41"/>
      <c r="B4" s="41"/>
      <c r="C4" s="41"/>
      <c r="D4" s="42" t="s">
        <v>3</v>
      </c>
      <c r="E4" s="41"/>
      <c r="F4" s="41"/>
    </row>
    <row r="5" spans="1:6">
      <c r="A5" s="42" t="s">
        <v>75</v>
      </c>
      <c r="B5" s="42" t="s">
        <v>53</v>
      </c>
      <c r="C5" s="42" t="s">
        <v>54</v>
      </c>
      <c r="D5" s="43" t="s">
        <v>12</v>
      </c>
      <c r="E5" s="43" t="s">
        <v>16</v>
      </c>
      <c r="F5" s="43" t="s">
        <v>47</v>
      </c>
    </row>
    <row r="6" spans="1:6">
      <c r="A6" s="41" t="s">
        <v>60</v>
      </c>
      <c r="B6" s="41"/>
      <c r="C6" s="41"/>
      <c r="D6" s="40"/>
      <c r="E6" s="40"/>
      <c r="F6" s="40"/>
    </row>
    <row r="7" spans="1:6">
      <c r="A7" s="41"/>
      <c r="B7" s="41" t="s">
        <v>48</v>
      </c>
      <c r="C7" s="41"/>
      <c r="D7" s="40"/>
      <c r="E7" s="40"/>
      <c r="F7" s="40"/>
    </row>
    <row r="8" spans="1:6">
      <c r="A8" s="41"/>
      <c r="B8" s="41"/>
      <c r="C8" s="41" t="s">
        <v>55</v>
      </c>
      <c r="D8" s="40">
        <v>27</v>
      </c>
      <c r="E8" s="40">
        <v>21</v>
      </c>
      <c r="F8" s="40">
        <v>27</v>
      </c>
    </row>
    <row r="9" spans="1:6">
      <c r="A9" s="41"/>
      <c r="B9" s="41"/>
      <c r="C9" s="41" t="s">
        <v>57</v>
      </c>
      <c r="D9" s="40">
        <v>837000</v>
      </c>
      <c r="E9" s="40">
        <v>417900</v>
      </c>
      <c r="F9" s="40">
        <v>837000</v>
      </c>
    </row>
    <row r="10" spans="1:6">
      <c r="A10" s="41" t="s">
        <v>61</v>
      </c>
      <c r="B10" s="41"/>
      <c r="C10" s="41"/>
      <c r="D10" s="40">
        <v>27</v>
      </c>
      <c r="E10" s="40">
        <v>21</v>
      </c>
      <c r="F10" s="40">
        <v>27</v>
      </c>
    </row>
    <row r="11" spans="1:6">
      <c r="A11" s="41" t="s">
        <v>62</v>
      </c>
      <c r="B11" s="41"/>
      <c r="C11" s="41"/>
      <c r="D11" s="40">
        <v>837000</v>
      </c>
      <c r="E11" s="40">
        <v>417900</v>
      </c>
      <c r="F11" s="40">
        <v>837000</v>
      </c>
    </row>
    <row r="12" spans="1:6">
      <c r="A12" s="41" t="s">
        <v>69</v>
      </c>
      <c r="B12" s="41"/>
      <c r="C12" s="41"/>
      <c r="D12" s="40">
        <v>27</v>
      </c>
      <c r="E12" s="40">
        <v>21</v>
      </c>
      <c r="F12" s="40">
        <v>21</v>
      </c>
    </row>
    <row r="13" spans="1:6">
      <c r="A13" s="41" t="s">
        <v>70</v>
      </c>
      <c r="B13" s="41"/>
      <c r="C13" s="41"/>
      <c r="D13" s="40">
        <v>837000</v>
      </c>
      <c r="E13" s="40">
        <v>417900</v>
      </c>
      <c r="F13" s="40">
        <v>417900</v>
      </c>
    </row>
    <row r="14" spans="1:6">
      <c r="A14" s="41" t="s">
        <v>63</v>
      </c>
      <c r="B14" s="41"/>
      <c r="C14" s="41"/>
      <c r="D14" s="40"/>
      <c r="E14" s="40"/>
      <c r="F14" s="40"/>
    </row>
    <row r="15" spans="1:6">
      <c r="A15" s="41"/>
      <c r="B15" s="41" t="s">
        <v>49</v>
      </c>
      <c r="C15" s="41"/>
      <c r="D15" s="40"/>
      <c r="E15" s="40"/>
      <c r="F15" s="40"/>
    </row>
    <row r="16" spans="1:6">
      <c r="A16" s="41"/>
      <c r="B16" s="41"/>
      <c r="C16" s="41" t="s">
        <v>55</v>
      </c>
      <c r="D16" s="40">
        <v>6</v>
      </c>
      <c r="E16" s="40">
        <v>19</v>
      </c>
      <c r="F16" s="40">
        <v>19</v>
      </c>
    </row>
    <row r="17" spans="1:6">
      <c r="A17" s="41"/>
      <c r="B17" s="41"/>
      <c r="C17" s="41" t="s">
        <v>57</v>
      </c>
      <c r="D17" s="40">
        <v>186000</v>
      </c>
      <c r="E17" s="40">
        <v>378100</v>
      </c>
      <c r="F17" s="40">
        <v>378100</v>
      </c>
    </row>
    <row r="18" spans="1:6">
      <c r="A18" s="41"/>
      <c r="B18" s="41" t="s">
        <v>50</v>
      </c>
      <c r="C18" s="41"/>
      <c r="D18" s="40"/>
      <c r="E18" s="40"/>
      <c r="F18" s="40"/>
    </row>
    <row r="19" spans="1:6">
      <c r="A19" s="41"/>
      <c r="B19" s="41"/>
      <c r="C19" s="41" t="s">
        <v>55</v>
      </c>
      <c r="D19" s="40">
        <v>21</v>
      </c>
      <c r="E19" s="40" t="s">
        <v>59</v>
      </c>
      <c r="F19" s="40">
        <v>21</v>
      </c>
    </row>
    <row r="20" spans="1:6">
      <c r="A20" s="41"/>
      <c r="B20" s="41"/>
      <c r="C20" s="41" t="s">
        <v>57</v>
      </c>
      <c r="D20" s="40">
        <v>651000</v>
      </c>
      <c r="E20" s="40" t="s">
        <v>59</v>
      </c>
      <c r="F20" s="40">
        <v>651000</v>
      </c>
    </row>
    <row r="21" spans="1:6">
      <c r="A21" s="41"/>
      <c r="B21" s="41" t="s">
        <v>51</v>
      </c>
      <c r="C21" s="41"/>
      <c r="D21" s="40"/>
      <c r="E21" s="40"/>
      <c r="F21" s="40"/>
    </row>
    <row r="22" spans="1:6">
      <c r="A22" s="41"/>
      <c r="B22" s="41"/>
      <c r="C22" s="41" t="s">
        <v>55</v>
      </c>
      <c r="D22" s="40" t="s">
        <v>59</v>
      </c>
      <c r="E22" s="40">
        <v>9</v>
      </c>
      <c r="F22" s="40">
        <v>9</v>
      </c>
    </row>
    <row r="23" spans="1:6">
      <c r="A23" s="41"/>
      <c r="B23" s="41"/>
      <c r="C23" s="41" t="s">
        <v>57</v>
      </c>
      <c r="D23" s="40" t="s">
        <v>59</v>
      </c>
      <c r="E23" s="40">
        <v>179100</v>
      </c>
      <c r="F23" s="40">
        <v>179100</v>
      </c>
    </row>
    <row r="24" spans="1:6">
      <c r="A24" s="41" t="s">
        <v>64</v>
      </c>
      <c r="B24" s="41"/>
      <c r="C24" s="41"/>
      <c r="D24" s="40">
        <v>21</v>
      </c>
      <c r="E24" s="40">
        <v>19</v>
      </c>
      <c r="F24" s="40">
        <v>21</v>
      </c>
    </row>
    <row r="25" spans="1:6">
      <c r="A25" s="41" t="s">
        <v>65</v>
      </c>
      <c r="B25" s="41"/>
      <c r="C25" s="41"/>
      <c r="D25" s="40">
        <v>651000</v>
      </c>
      <c r="E25" s="40">
        <v>378100</v>
      </c>
      <c r="F25" s="40">
        <v>651000</v>
      </c>
    </row>
    <row r="26" spans="1:6">
      <c r="A26" s="41" t="s">
        <v>71</v>
      </c>
      <c r="B26" s="41"/>
      <c r="C26" s="41"/>
      <c r="D26" s="40">
        <v>2</v>
      </c>
      <c r="E26" s="40">
        <v>9</v>
      </c>
      <c r="F26" s="40">
        <v>2</v>
      </c>
    </row>
    <row r="27" spans="1:6">
      <c r="A27" s="41" t="s">
        <v>72</v>
      </c>
      <c r="B27" s="41"/>
      <c r="C27" s="41"/>
      <c r="D27" s="40">
        <v>62000</v>
      </c>
      <c r="E27" s="40">
        <v>179100</v>
      </c>
      <c r="F27" s="40">
        <v>62000</v>
      </c>
    </row>
    <row r="28" spans="1:6">
      <c r="A28" s="41" t="s">
        <v>66</v>
      </c>
      <c r="B28" s="41"/>
      <c r="C28" s="41"/>
      <c r="D28" s="40"/>
      <c r="E28" s="40"/>
      <c r="F28" s="40"/>
    </row>
    <row r="29" spans="1:6">
      <c r="A29" s="41"/>
      <c r="B29" s="41" t="s">
        <v>52</v>
      </c>
      <c r="C29" s="41"/>
      <c r="D29" s="40"/>
      <c r="E29" s="40"/>
      <c r="F29" s="40"/>
    </row>
    <row r="30" spans="1:6">
      <c r="A30" s="41"/>
      <c r="B30" s="41"/>
      <c r="C30" s="41" t="s">
        <v>55</v>
      </c>
      <c r="D30" s="40" t="s">
        <v>59</v>
      </c>
      <c r="E30" s="40">
        <v>5</v>
      </c>
      <c r="F30" s="40">
        <v>5</v>
      </c>
    </row>
    <row r="31" spans="1:6">
      <c r="A31" s="41"/>
      <c r="B31" s="41"/>
      <c r="C31" s="41" t="s">
        <v>57</v>
      </c>
      <c r="D31" s="40" t="s">
        <v>59</v>
      </c>
      <c r="E31" s="40">
        <v>99500</v>
      </c>
      <c r="F31" s="40">
        <v>99500</v>
      </c>
    </row>
    <row r="32" spans="1:6">
      <c r="A32" s="41" t="s">
        <v>67</v>
      </c>
      <c r="B32" s="41"/>
      <c r="C32" s="41"/>
      <c r="D32" s="40" t="s">
        <v>59</v>
      </c>
      <c r="E32" s="40">
        <v>5</v>
      </c>
      <c r="F32" s="40">
        <v>5</v>
      </c>
    </row>
    <row r="33" spans="1:6">
      <c r="A33" s="41" t="s">
        <v>68</v>
      </c>
      <c r="B33" s="41"/>
      <c r="C33" s="41"/>
      <c r="D33" s="40" t="s">
        <v>59</v>
      </c>
      <c r="E33" s="40">
        <v>99500</v>
      </c>
      <c r="F33" s="40">
        <v>99500</v>
      </c>
    </row>
    <row r="34" spans="1:6">
      <c r="A34" s="41" t="s">
        <v>73</v>
      </c>
      <c r="B34" s="41"/>
      <c r="C34" s="41"/>
      <c r="D34" s="40" t="s">
        <v>59</v>
      </c>
      <c r="E34" s="40">
        <v>5</v>
      </c>
      <c r="F34" s="40">
        <v>5</v>
      </c>
    </row>
    <row r="35" spans="1:6">
      <c r="A35" s="41" t="s">
        <v>74</v>
      </c>
      <c r="B35" s="41"/>
      <c r="C35" s="41"/>
      <c r="D35" s="40" t="s">
        <v>59</v>
      </c>
      <c r="E35" s="40">
        <v>99500</v>
      </c>
      <c r="F35" s="40">
        <v>99500</v>
      </c>
    </row>
    <row r="36" spans="1:6">
      <c r="A36" s="41" t="s">
        <v>56</v>
      </c>
      <c r="B36" s="41"/>
      <c r="C36" s="41"/>
      <c r="D36" s="40">
        <v>27</v>
      </c>
      <c r="E36" s="40">
        <v>21</v>
      </c>
      <c r="F36" s="40">
        <v>27</v>
      </c>
    </row>
    <row r="37" spans="1:6">
      <c r="A37" s="41" t="s">
        <v>58</v>
      </c>
      <c r="B37" s="41"/>
      <c r="C37" s="41"/>
      <c r="D37" s="40">
        <v>837000</v>
      </c>
      <c r="E37" s="40">
        <v>417900</v>
      </c>
      <c r="F37" s="40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M9" sqref="M9"/>
    </sheetView>
  </sheetViews>
  <sheetFormatPr defaultRowHeight="16.5"/>
  <cols>
    <col min="1" max="1" width="2.25" customWidth="1"/>
    <col min="2" max="2" width="13.625" customWidth="1"/>
    <col min="4" max="4" width="12" customWidth="1"/>
    <col min="6" max="6" width="10" customWidth="1"/>
    <col min="7" max="7" width="10.875" bestFit="1" customWidth="1"/>
    <col min="8" max="8" width="2.2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t="s">
        <v>2</v>
      </c>
      <c r="J3" t="s">
        <v>5</v>
      </c>
      <c r="K3" t="s">
        <v>6</v>
      </c>
    </row>
    <row r="4" spans="2:11">
      <c r="B4" t="s">
        <v>13</v>
      </c>
      <c r="C4" t="s">
        <v>9</v>
      </c>
      <c r="D4" s="44">
        <v>43839</v>
      </c>
      <c r="E4" s="45">
        <v>16000</v>
      </c>
      <c r="F4">
        <v>5</v>
      </c>
      <c r="G4" s="45">
        <v>80000</v>
      </c>
      <c r="I4" s="10" t="s">
        <v>9</v>
      </c>
      <c r="J4" s="10">
        <v>11.75</v>
      </c>
      <c r="K4" s="46">
        <v>1869000</v>
      </c>
    </row>
    <row r="5" spans="2:11">
      <c r="B5" t="s">
        <v>12</v>
      </c>
      <c r="C5" t="s">
        <v>11</v>
      </c>
      <c r="D5" s="44">
        <v>43862</v>
      </c>
      <c r="E5" s="45">
        <v>31000</v>
      </c>
      <c r="F5">
        <v>27</v>
      </c>
      <c r="G5" s="45">
        <v>837000</v>
      </c>
      <c r="I5" s="10" t="s">
        <v>11</v>
      </c>
      <c r="J5" s="10">
        <v>13.75</v>
      </c>
      <c r="K5" s="46">
        <v>2810600</v>
      </c>
    </row>
    <row r="6" spans="2:11">
      <c r="B6" t="s">
        <v>18</v>
      </c>
      <c r="C6" t="s">
        <v>9</v>
      </c>
      <c r="D6" s="44">
        <v>43866</v>
      </c>
      <c r="E6" s="45">
        <v>21000</v>
      </c>
      <c r="F6">
        <v>15</v>
      </c>
      <c r="G6" s="45">
        <v>315000</v>
      </c>
      <c r="I6" s="10" t="s">
        <v>7</v>
      </c>
      <c r="J6" s="10">
        <v>9</v>
      </c>
      <c r="K6" s="46">
        <v>405000</v>
      </c>
    </row>
    <row r="7" spans="2:11">
      <c r="B7" t="s">
        <v>16</v>
      </c>
      <c r="C7" t="s">
        <v>11</v>
      </c>
      <c r="D7" s="44">
        <v>43873</v>
      </c>
      <c r="E7" s="45">
        <v>19900</v>
      </c>
      <c r="F7">
        <v>21</v>
      </c>
      <c r="G7" s="45">
        <v>417900</v>
      </c>
      <c r="I7" s="10" t="s">
        <v>14</v>
      </c>
      <c r="J7" s="10">
        <v>13.833333333333334</v>
      </c>
      <c r="K7" s="46">
        <v>3377000</v>
      </c>
    </row>
    <row r="8" spans="2:11">
      <c r="B8" t="s">
        <v>8</v>
      </c>
      <c r="C8" t="s">
        <v>7</v>
      </c>
      <c r="D8" s="44">
        <v>43914</v>
      </c>
      <c r="E8" s="45">
        <v>15000</v>
      </c>
      <c r="F8">
        <v>5</v>
      </c>
      <c r="G8" s="45">
        <v>75000</v>
      </c>
    </row>
    <row r="9" spans="2:11">
      <c r="B9" t="s">
        <v>12</v>
      </c>
      <c r="C9" t="s">
        <v>11</v>
      </c>
      <c r="D9" s="44">
        <v>43923</v>
      </c>
      <c r="E9" s="45">
        <v>31000</v>
      </c>
      <c r="F9">
        <v>6</v>
      </c>
      <c r="G9" s="45">
        <v>186000</v>
      </c>
    </row>
    <row r="10" spans="2:11">
      <c r="B10" t="s">
        <v>13</v>
      </c>
      <c r="C10" t="s">
        <v>9</v>
      </c>
      <c r="D10" s="44">
        <v>43926</v>
      </c>
      <c r="E10" s="45">
        <v>16000</v>
      </c>
      <c r="F10">
        <v>2</v>
      </c>
      <c r="G10" s="45">
        <v>32000</v>
      </c>
    </row>
    <row r="11" spans="2:11">
      <c r="B11" t="s">
        <v>16</v>
      </c>
      <c r="C11" t="s">
        <v>11</v>
      </c>
      <c r="D11" s="44">
        <v>43926</v>
      </c>
      <c r="E11" s="45">
        <v>19900</v>
      </c>
      <c r="F11">
        <v>19</v>
      </c>
      <c r="G11" s="45">
        <v>378100</v>
      </c>
    </row>
    <row r="12" spans="2:11">
      <c r="B12" t="s">
        <v>10</v>
      </c>
      <c r="C12" t="s">
        <v>9</v>
      </c>
      <c r="D12" s="44">
        <v>43928</v>
      </c>
      <c r="E12" s="45">
        <v>23000</v>
      </c>
      <c r="F12">
        <v>6</v>
      </c>
      <c r="G12" s="45">
        <v>138000</v>
      </c>
    </row>
    <row r="13" spans="2:11">
      <c r="B13" t="s">
        <v>10</v>
      </c>
      <c r="C13" t="s">
        <v>9</v>
      </c>
      <c r="D13" s="44">
        <v>43929</v>
      </c>
      <c r="E13" s="45">
        <v>23000</v>
      </c>
      <c r="F13">
        <v>32</v>
      </c>
      <c r="G13" s="45">
        <v>736000</v>
      </c>
    </row>
    <row r="14" spans="2:11">
      <c r="B14" t="s">
        <v>18</v>
      </c>
      <c r="C14" t="s">
        <v>9</v>
      </c>
      <c r="D14" s="44">
        <v>43954</v>
      </c>
      <c r="E14" s="45">
        <v>21000</v>
      </c>
      <c r="F14">
        <v>2</v>
      </c>
      <c r="G14" s="45">
        <v>42000</v>
      </c>
    </row>
    <row r="15" spans="2:11">
      <c r="B15" t="s">
        <v>12</v>
      </c>
      <c r="C15" t="s">
        <v>11</v>
      </c>
      <c r="D15" s="44">
        <v>43958</v>
      </c>
      <c r="E15" s="45">
        <v>31000</v>
      </c>
      <c r="F15">
        <v>21</v>
      </c>
      <c r="G15" s="45">
        <v>651000</v>
      </c>
    </row>
    <row r="16" spans="2:11">
      <c r="B16" t="s">
        <v>17</v>
      </c>
      <c r="C16" t="s">
        <v>14</v>
      </c>
      <c r="D16" s="44">
        <v>43959</v>
      </c>
      <c r="E16" s="45">
        <v>43000</v>
      </c>
      <c r="F16">
        <v>29</v>
      </c>
      <c r="G16" s="45">
        <v>1247000</v>
      </c>
    </row>
    <row r="17" spans="2:7">
      <c r="B17" t="s">
        <v>12</v>
      </c>
      <c r="C17" t="s">
        <v>11</v>
      </c>
      <c r="D17" s="44">
        <v>43962</v>
      </c>
      <c r="E17" s="45">
        <v>31000</v>
      </c>
      <c r="F17">
        <v>2</v>
      </c>
      <c r="G17" s="45">
        <v>62000</v>
      </c>
    </row>
    <row r="18" spans="2:7">
      <c r="B18" t="s">
        <v>15</v>
      </c>
      <c r="C18" t="s">
        <v>14</v>
      </c>
      <c r="D18" s="44">
        <v>43970</v>
      </c>
      <c r="E18" s="45">
        <v>35000</v>
      </c>
      <c r="F18">
        <v>11</v>
      </c>
      <c r="G18" s="45">
        <v>385000</v>
      </c>
    </row>
    <row r="19" spans="2:7">
      <c r="B19" t="s">
        <v>10</v>
      </c>
      <c r="C19" t="s">
        <v>9</v>
      </c>
      <c r="D19" s="44">
        <v>43984</v>
      </c>
      <c r="E19" s="45">
        <v>23000</v>
      </c>
      <c r="F19">
        <v>2</v>
      </c>
      <c r="G19" s="45">
        <v>46000</v>
      </c>
    </row>
    <row r="20" spans="2:7">
      <c r="B20" t="s">
        <v>17</v>
      </c>
      <c r="C20" t="s">
        <v>14</v>
      </c>
      <c r="D20" s="44">
        <v>43984</v>
      </c>
      <c r="E20" s="45">
        <v>43000</v>
      </c>
      <c r="F20">
        <v>26</v>
      </c>
      <c r="G20" s="45">
        <v>1118000</v>
      </c>
    </row>
    <row r="21" spans="2:7">
      <c r="B21" t="s">
        <v>15</v>
      </c>
      <c r="C21" t="s">
        <v>14</v>
      </c>
      <c r="D21" s="44">
        <v>43987</v>
      </c>
      <c r="E21" s="45">
        <v>35000</v>
      </c>
      <c r="F21">
        <v>10</v>
      </c>
      <c r="G21" s="45">
        <v>350000</v>
      </c>
    </row>
    <row r="22" spans="2:7">
      <c r="B22" t="s">
        <v>16</v>
      </c>
      <c r="C22" t="s">
        <v>11</v>
      </c>
      <c r="D22" s="44">
        <v>43990</v>
      </c>
      <c r="E22" s="45">
        <v>19900</v>
      </c>
      <c r="F22">
        <v>9</v>
      </c>
      <c r="G22" s="45">
        <v>179100</v>
      </c>
    </row>
    <row r="23" spans="2:7">
      <c r="B23" t="s">
        <v>8</v>
      </c>
      <c r="C23" t="s">
        <v>7</v>
      </c>
      <c r="D23" s="44">
        <v>43991</v>
      </c>
      <c r="E23" s="45">
        <v>15000</v>
      </c>
      <c r="F23">
        <v>3</v>
      </c>
      <c r="G23" s="45">
        <v>45000</v>
      </c>
    </row>
    <row r="24" spans="2:7">
      <c r="B24" t="s">
        <v>15</v>
      </c>
      <c r="C24" t="s">
        <v>14</v>
      </c>
      <c r="D24" s="44">
        <v>43991</v>
      </c>
      <c r="E24" s="45">
        <v>35000</v>
      </c>
      <c r="F24">
        <v>3</v>
      </c>
      <c r="G24" s="45">
        <v>105000</v>
      </c>
    </row>
    <row r="25" spans="2:7">
      <c r="B25" t="s">
        <v>13</v>
      </c>
      <c r="C25" t="s">
        <v>9</v>
      </c>
      <c r="D25" s="44">
        <v>44020</v>
      </c>
      <c r="E25" s="45">
        <v>16000</v>
      </c>
      <c r="F25">
        <v>30</v>
      </c>
      <c r="G25" s="45">
        <v>480000</v>
      </c>
    </row>
    <row r="26" spans="2:7">
      <c r="B26" t="s">
        <v>17</v>
      </c>
      <c r="C26" t="s">
        <v>14</v>
      </c>
      <c r="D26" s="44">
        <v>44023</v>
      </c>
      <c r="E26" s="45">
        <v>43000</v>
      </c>
      <c r="F26">
        <v>4</v>
      </c>
      <c r="G26" s="45">
        <v>172000</v>
      </c>
    </row>
    <row r="27" spans="2:7">
      <c r="B27" t="s">
        <v>8</v>
      </c>
      <c r="C27" t="s">
        <v>7</v>
      </c>
      <c r="D27" s="44">
        <v>44027</v>
      </c>
      <c r="E27" s="45">
        <v>15000</v>
      </c>
      <c r="F27">
        <v>19</v>
      </c>
      <c r="G27" s="45">
        <v>285000</v>
      </c>
    </row>
    <row r="28" spans="2:7">
      <c r="B28" t="s">
        <v>16</v>
      </c>
      <c r="C28" t="s">
        <v>11</v>
      </c>
      <c r="D28" s="44">
        <v>44057</v>
      </c>
      <c r="E28" s="45">
        <v>19900</v>
      </c>
      <c r="F28">
        <v>5</v>
      </c>
      <c r="G28" s="45">
        <v>99500</v>
      </c>
    </row>
  </sheetData>
  <dataConsolidate function="average"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>
      <selection activeCell="N23" sqref="N23"/>
    </sheetView>
  </sheetViews>
  <sheetFormatPr defaultRowHeight="16.5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G13" sqref="G13"/>
    </sheetView>
  </sheetViews>
  <sheetFormatPr defaultRowHeight="16.5"/>
  <cols>
    <col min="1" max="1" width="2.25" customWidth="1"/>
    <col min="2" max="2" width="13" bestFit="1" customWidth="1"/>
    <col min="3" max="3" width="8.375" customWidth="1"/>
    <col min="4" max="4" width="13" customWidth="1"/>
    <col min="5" max="5" width="13.125" customWidth="1"/>
  </cols>
  <sheetData>
    <row r="1" spans="1:5">
      <c r="A1" s="14"/>
      <c r="B1" s="14"/>
      <c r="C1" s="14"/>
      <c r="D1" s="14"/>
      <c r="E1" s="14"/>
    </row>
    <row r="2" spans="1:5" ht="17.25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47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47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47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47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47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47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47">
        <v>59</v>
      </c>
      <c r="E10" s="18">
        <f t="shared" si="0"/>
        <v>944000</v>
      </c>
    </row>
    <row r="11" spans="1:5" ht="17.25" thickBot="1">
      <c r="A11" s="14"/>
      <c r="B11" s="11" t="s">
        <v>10</v>
      </c>
      <c r="C11" s="19">
        <v>23000</v>
      </c>
      <c r="D11" s="48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L16" sqref="L16"/>
    </sheetView>
  </sheetViews>
  <sheetFormatPr defaultRowHeight="16.5"/>
  <cols>
    <col min="1" max="2" width="6.125" customWidth="1"/>
    <col min="3" max="3" width="11.125" bestFit="1" customWidth="1"/>
    <col min="4" max="4" width="13" bestFit="1" customWidth="1"/>
    <col min="9" max="9" width="11.87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828675</xdr:colOff>
                <xdr:row>2</xdr:row>
                <xdr:rowOff>114300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지호 우</cp:lastModifiedBy>
  <dcterms:created xsi:type="dcterms:W3CDTF">2023-08-09T00:13:15Z</dcterms:created>
  <dcterms:modified xsi:type="dcterms:W3CDTF">2026-09-04T09:04:43Z</dcterms:modified>
</cp:coreProperties>
</file>