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 codeName="{37A63EE7-654F-3FA9-A528-636911D70600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nhs03\Desktop\2026_컴활1급실기_기본서(20251121)\01 엑셀\04 실전모의고사\"/>
    </mc:Choice>
  </mc:AlternateContent>
  <xr:revisionPtr revIDLastSave="0" documentId="13_ncr:1_{F8A87BF1-56A0-41E3-9F5C-4A7C1DD5292C}" xr6:coauthVersionLast="47" xr6:coauthVersionMax="47" xr10:uidLastSave="{00000000-0000-0000-0000-000000000000}"/>
  <bookViews>
    <workbookView xWindow="-105" yWindow="0" windowWidth="25725" windowHeight="20985" activeTab="3" xr2:uid="{687888A0-7169-4D04-8AED-D6529133C41D}"/>
  </bookViews>
  <sheets>
    <sheet name="기본작업-1" sheetId="1" r:id="rId1"/>
    <sheet name="기본작업-2" sheetId="8" r:id="rId2"/>
    <sheet name="계산작업" sheetId="2" r:id="rId3"/>
    <sheet name="분석작업-1" sheetId="3" r:id="rId4"/>
    <sheet name="분석작업-2" sheetId="4" r:id="rId5"/>
    <sheet name="기타작업-1" sheetId="5" r:id="rId6"/>
    <sheet name="기타작업-2" sheetId="6" r:id="rId7"/>
    <sheet name="기타작업-3" sheetId="7" r:id="rId8"/>
  </sheets>
  <definedNames>
    <definedName name="_xlnm._FilterDatabase" localSheetId="0" hidden="1">'기본작업-1'!$A$1:$I$17</definedName>
    <definedName name="_xlnm.Criteria" localSheetId="0">'기본작업-1'!$A$19:$A$20</definedName>
    <definedName name="_xlnm.Extract" localSheetId="0">'기본작업-1'!$A$22:$D$22</definedName>
    <definedName name="_xlnm.Print_Area" localSheetId="1">'기본작업-2'!$B$2:$F$17</definedName>
  </definedNames>
  <calcPr calcId="191029"/>
  <pivotCaches>
    <pivotCache cacheId="52" r:id="rId9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퇴직금" name="퇴직금" connection="퇴직금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1" l="1"/>
  <c r="E3" i="5"/>
  <c r="E4" i="5"/>
  <c r="E5" i="5"/>
  <c r="E6" i="5"/>
  <c r="E7" i="5"/>
  <c r="F4" i="8"/>
  <c r="F5" i="8"/>
  <c r="F6" i="8"/>
  <c r="F7" i="8"/>
  <c r="F8" i="8"/>
  <c r="F9" i="8"/>
  <c r="F10" i="8"/>
  <c r="F11" i="8"/>
  <c r="F12" i="8"/>
  <c r="F13" i="8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8F16A04-9BC2-429C-A1EE-FC3078F62E04}" keepAlive="1" name="ThisWorkbookDataModel" description="데이터 모델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994F5225-7331-40F3-B1BB-159A7B170EA9}" name="퇴직금" type="103" refreshedVersion="8" minRefreshableVersion="5">
    <extLst>
      <ext xmlns:x15="http://schemas.microsoft.com/office/spreadsheetml/2010/11/main" uri="{DE250136-89BD-433C-8126-D09CA5730AF9}">
        <x15:connection id="퇴직금" autoDelete="1">
          <x15:textPr prompt="0" codePage="949" sourceFile="C:\Users\nhs03\Desktop\2026_컴활1급실기_기본서(20251121)\01 엑셀\04 실전모의고사\퇴직금.txt">
            <textFields count="6">
              <textField/>
              <textField type="skip"/>
              <textField/>
              <textField type="skip"/>
              <textField/>
              <textField/>
            </textFields>
          </x15:textPr>
          <x15:modelTextPr headers="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퇴직금].[성명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<sst xmlns="http://schemas.openxmlformats.org/spreadsheetml/2006/main" count="313" uniqueCount="196">
  <si>
    <t>자산코드</t>
  </si>
  <si>
    <t>비품명</t>
  </si>
  <si>
    <t>내용연수</t>
  </si>
  <si>
    <t>경과연수</t>
  </si>
  <si>
    <t>취득원가</t>
  </si>
  <si>
    <t>구입수량</t>
  </si>
  <si>
    <t>자산명칭</t>
  </si>
  <si>
    <t>감가상각</t>
  </si>
  <si>
    <t>L2E3</t>
  </si>
  <si>
    <t>책장</t>
  </si>
  <si>
    <t>장기비품용-책장</t>
  </si>
  <si>
    <t>L2G5</t>
  </si>
  <si>
    <t>책상</t>
  </si>
  <si>
    <t>장기비품용-책상</t>
  </si>
  <si>
    <t>S5G6</t>
  </si>
  <si>
    <t>컴퓨터</t>
  </si>
  <si>
    <t>단기비품용-컴퓨터</t>
  </si>
  <si>
    <t>S3G4</t>
  </si>
  <si>
    <t>모니터</t>
  </si>
  <si>
    <t>단기비품용-모니터</t>
  </si>
  <si>
    <t>N9E7</t>
  </si>
  <si>
    <t>소모품용-컴퓨터</t>
  </si>
  <si>
    <t>L4C7</t>
  </si>
  <si>
    <t>디스크</t>
  </si>
  <si>
    <t>장기비품용-디스크</t>
  </si>
  <si>
    <t>N2E5</t>
  </si>
  <si>
    <t>소모품용-책상</t>
  </si>
  <si>
    <t>L1G1</t>
  </si>
  <si>
    <t>장기비품용-컴퓨터</t>
  </si>
  <si>
    <t>L5E6</t>
  </si>
  <si>
    <t>장기비품용-모니터</t>
  </si>
  <si>
    <t>N6C9</t>
  </si>
  <si>
    <t>S6E9</t>
  </si>
  <si>
    <t>N4C1</t>
  </si>
  <si>
    <t>소모품용-모니터</t>
  </si>
  <si>
    <t>L5G9</t>
  </si>
  <si>
    <t>L0G0</t>
  </si>
  <si>
    <t>S2C2</t>
  </si>
  <si>
    <t>단기비품용-디스크</t>
  </si>
  <si>
    <t>N7E1</t>
  </si>
  <si>
    <t>소모품용-디스크</t>
  </si>
  <si>
    <t>잔존가</t>
    <phoneticPr fontId="1" type="noConversion"/>
  </si>
  <si>
    <t>사원 관리 현황</t>
  </si>
  <si>
    <t>사원코드</t>
  </si>
  <si>
    <t>사원명</t>
  </si>
  <si>
    <t>성별</t>
  </si>
  <si>
    <t>나이</t>
  </si>
  <si>
    <t>부서명</t>
  </si>
  <si>
    <t>2-P-25</t>
  </si>
  <si>
    <t>이미희</t>
  </si>
  <si>
    <t>여</t>
  </si>
  <si>
    <t>1-M-33</t>
  </si>
  <si>
    <t>김종국</t>
  </si>
  <si>
    <t>남</t>
  </si>
  <si>
    <t>1-S-52</t>
  </si>
  <si>
    <t>이정렬</t>
  </si>
  <si>
    <t>2-S-59</t>
  </si>
  <si>
    <t>정미라</t>
  </si>
  <si>
    <t>2-M-35</t>
  </si>
  <si>
    <t>신세윤</t>
  </si>
  <si>
    <t>2-M-37</t>
  </si>
  <si>
    <t>정다운</t>
  </si>
  <si>
    <t>1-S-55</t>
  </si>
  <si>
    <t>이건식</t>
  </si>
  <si>
    <t>1-B-11</t>
  </si>
  <si>
    <t>김해중</t>
  </si>
  <si>
    <t>1-P-33</t>
  </si>
  <si>
    <t>유현진</t>
  </si>
  <si>
    <t>2-B-15</t>
  </si>
  <si>
    <t>신혜리</t>
  </si>
  <si>
    <t>&lt;부서코드표&gt;</t>
  </si>
  <si>
    <t>코드</t>
  </si>
  <si>
    <t>S</t>
  </si>
  <si>
    <t>P</t>
  </si>
  <si>
    <t>M</t>
  </si>
  <si>
    <t>B</t>
  </si>
  <si>
    <t>영업부</t>
  </si>
  <si>
    <t>기획부</t>
  </si>
  <si>
    <t>생산부</t>
  </si>
  <si>
    <t>경리부</t>
  </si>
  <si>
    <t>[표1]</t>
  </si>
  <si>
    <t>여(2)</t>
  </si>
  <si>
    <t>관리부</t>
  </si>
  <si>
    <t>총무부</t>
  </si>
  <si>
    <t>[표2]</t>
  </si>
  <si>
    <t>이름</t>
  </si>
  <si>
    <t>주민등록번호</t>
  </si>
  <si>
    <t>생년월일</t>
  </si>
  <si>
    <t>예금액</t>
  </si>
  <si>
    <t>결혼여부</t>
  </si>
  <si>
    <t>대출가능액</t>
  </si>
  <si>
    <t>지원액</t>
  </si>
  <si>
    <t>총대여액</t>
  </si>
  <si>
    <t>김기춘</t>
  </si>
  <si>
    <t>기혼</t>
  </si>
  <si>
    <t>박오환</t>
  </si>
  <si>
    <t>미혼</t>
  </si>
  <si>
    <t>남현우</t>
  </si>
  <si>
    <t>최수현</t>
  </si>
  <si>
    <t>김슬기</t>
  </si>
  <si>
    <t>서인국</t>
  </si>
  <si>
    <t>박영철</t>
  </si>
  <si>
    <t>김미영</t>
  </si>
  <si>
    <t>장성민</t>
  </si>
  <si>
    <t>이동국</t>
  </si>
  <si>
    <t>최소 예금자</t>
  </si>
  <si>
    <t>860120-2547512</t>
    <phoneticPr fontId="1" type="noConversion"/>
  </si>
  <si>
    <t>931120-2153632</t>
    <phoneticPr fontId="1" type="noConversion"/>
  </si>
  <si>
    <t>2/4분기 근무자료</t>
  </si>
  <si>
    <t>한해 근무자료</t>
  </si>
  <si>
    <t>성명</t>
  </si>
  <si>
    <t>결근일수</t>
  </si>
  <si>
    <t>근무일</t>
  </si>
  <si>
    <t>근무평점</t>
  </si>
  <si>
    <t>강동희</t>
  </si>
  <si>
    <t>성혁재</t>
  </si>
  <si>
    <t>박노식</t>
  </si>
  <si>
    <t>서영실</t>
  </si>
  <si>
    <t>심현아</t>
  </si>
  <si>
    <t>임정만</t>
  </si>
  <si>
    <t>최영희</t>
  </si>
  <si>
    <t>3/4분기 근무자료</t>
  </si>
  <si>
    <t>4/4분기 근무자료</t>
  </si>
  <si>
    <t>[표1]</t>
    <phoneticPr fontId="1" type="noConversion"/>
  </si>
  <si>
    <t>1/4분기 근무자료</t>
    <phoneticPr fontId="1" type="noConversion"/>
  </si>
  <si>
    <t>[표2]</t>
    <phoneticPr fontId="1" type="noConversion"/>
  </si>
  <si>
    <t>[표5]</t>
    <phoneticPr fontId="1" type="noConversion"/>
  </si>
  <si>
    <t>[표3]</t>
    <phoneticPr fontId="1" type="noConversion"/>
  </si>
  <si>
    <t>[표4]</t>
    <phoneticPr fontId="1" type="noConversion"/>
  </si>
  <si>
    <t>성적표</t>
  </si>
  <si>
    <t>학과</t>
  </si>
  <si>
    <t>영어</t>
  </si>
  <si>
    <t>수학</t>
  </si>
  <si>
    <t>평균</t>
  </si>
  <si>
    <t>김명훈</t>
  </si>
  <si>
    <t>기계과</t>
  </si>
  <si>
    <t>하현호</t>
  </si>
  <si>
    <t>경영과</t>
  </si>
  <si>
    <t>박희선</t>
  </si>
  <si>
    <t>건축과</t>
  </si>
  <si>
    <t>이성식</t>
  </si>
  <si>
    <t>김영희</t>
  </si>
  <si>
    <t>직책</t>
  </si>
  <si>
    <t>근속기간</t>
  </si>
  <si>
    <t>기본급</t>
  </si>
  <si>
    <t>상여금</t>
  </si>
  <si>
    <t>수당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</si>
  <si>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</si>
  <si>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</si>
  <si>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</si>
  <si>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</si>
  <si>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</si>
  <si>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</si>
  <si>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</si>
  <si>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</si>
  <si>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</si>
  <si>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사원</t>
  </si>
  <si>
    <t>이충렬</t>
  </si>
  <si>
    <t>대리</t>
  </si>
  <si>
    <t>김재욱</t>
  </si>
  <si>
    <t>서정화</t>
  </si>
  <si>
    <t>차장</t>
  </si>
  <si>
    <t>송치윤</t>
  </si>
  <si>
    <t>송혜영</t>
  </si>
  <si>
    <t>김구완</t>
  </si>
  <si>
    <t>성명</t>
    <phoneticPr fontId="1" type="noConversion"/>
  </si>
  <si>
    <t>원서 접수 현황</t>
  </si>
  <si>
    <t>응시종목</t>
  </si>
  <si>
    <t>응시급수</t>
  </si>
  <si>
    <t>접수비</t>
  </si>
  <si>
    <t>김상공</t>
  </si>
  <si>
    <t>워드프로세서</t>
  </si>
  <si>
    <t>2급</t>
  </si>
  <si>
    <t>최워드</t>
  </si>
  <si>
    <t>1급</t>
  </si>
  <si>
    <t>컴퓨터활용능력</t>
  </si>
  <si>
    <t>이컴활</t>
  </si>
  <si>
    <t>오원서</t>
  </si>
  <si>
    <t>이름</t>
    <phoneticPr fontId="1" type="noConversion"/>
  </si>
  <si>
    <t>760120-1546210</t>
    <phoneticPr fontId="1" type="noConversion"/>
  </si>
  <si>
    <t>960723-1068524</t>
    <phoneticPr fontId="1" type="noConversion"/>
  </si>
  <si>
    <t>990418-2651472</t>
    <phoneticPr fontId="1" type="noConversion"/>
  </si>
  <si>
    <t>010915-3231426</t>
    <phoneticPr fontId="1" type="noConversion"/>
  </si>
  <si>
    <t>901230-1125341</t>
    <phoneticPr fontId="1" type="noConversion"/>
  </si>
  <si>
    <t>890519-1785423</t>
    <phoneticPr fontId="1" type="noConversion"/>
  </si>
  <si>
    <t>020706-4685422</t>
    <phoneticPr fontId="1" type="noConversion"/>
  </si>
  <si>
    <t>001125-3265845</t>
    <phoneticPr fontId="1" type="noConversion"/>
  </si>
  <si>
    <t>남(1)</t>
    <phoneticPr fontId="1" type="noConversion"/>
  </si>
  <si>
    <t>남(3)</t>
    <phoneticPr fontId="1" type="noConversion"/>
  </si>
  <si>
    <t>여(4)</t>
    <phoneticPr fontId="1" type="noConversion"/>
  </si>
  <si>
    <t>조건</t>
    <phoneticPr fontId="1" type="noConversion"/>
  </si>
  <si>
    <t>All</t>
  </si>
  <si>
    <t>총합계</t>
  </si>
  <si>
    <t>합계: 기본급</t>
  </si>
  <si>
    <t>합계: 퇴직금</t>
  </si>
  <si>
    <t>없음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</si>
</sst>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1" xfId="1" applyFont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41" fontId="0" fillId="0" borderId="0" xfId="1" applyFont="1">
      <alignment vertical="center"/>
    </xf>
    <xf numFmtId="14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0" borderId="0" xfId="0" pivotButton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powerPivotData" Target="model/item.data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eetMetadata" Target="metadata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'기타작업-1'!$C$2</c:f>
              <c:strCache>
                <c:ptCount val="1"/>
                <c:pt idx="0">
                  <c:v>영어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'기타작업-1'!$A$3:$A$7</c:f>
              <c:strCache>
                <c:ptCount val="5"/>
                <c:pt idx="0">
                  <c:v>김명훈</c:v>
                </c:pt>
                <c:pt idx="1">
                  <c:v>하현호</c:v>
                </c:pt>
                <c:pt idx="2">
                  <c:v>박희선</c:v>
                </c:pt>
                <c:pt idx="3">
                  <c:v>이성식</c:v>
                </c:pt>
                <c:pt idx="4">
                  <c:v>김영희</c:v>
                </c:pt>
              </c:strCache>
            </c:strRef>
          </c:cat>
          <c:val>
            <c:numRef>
              <c:f>'기타작업-1'!$C$3:$C$7</c:f>
              <c:numCache>
                <c:formatCode>General</c:formatCode>
                <c:ptCount val="5"/>
                <c:pt idx="0">
                  <c:v>82</c:v>
                </c:pt>
                <c:pt idx="1">
                  <c:v>98</c:v>
                </c:pt>
                <c:pt idx="2">
                  <c:v>68</c:v>
                </c:pt>
                <c:pt idx="3">
                  <c:v>58</c:v>
                </c:pt>
                <c:pt idx="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7-49AD-BBA7-65297DC00228}"/>
            </c:ext>
          </c:extLst>
        </c:ser>
        <c:ser>
          <c:idx val="1"/>
          <c:order val="1"/>
          <c:tx>
            <c:strRef>
              <c:f>'기타작업-1'!$D$2</c:f>
              <c:strCache>
                <c:ptCount val="1"/>
                <c:pt idx="0">
                  <c:v>수학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'기타작업-1'!$A$3:$A$7</c:f>
              <c:strCache>
                <c:ptCount val="5"/>
                <c:pt idx="0">
                  <c:v>김명훈</c:v>
                </c:pt>
                <c:pt idx="1">
                  <c:v>하현호</c:v>
                </c:pt>
                <c:pt idx="2">
                  <c:v>박희선</c:v>
                </c:pt>
                <c:pt idx="3">
                  <c:v>이성식</c:v>
                </c:pt>
                <c:pt idx="4">
                  <c:v>김영희</c:v>
                </c:pt>
              </c:strCache>
            </c:strRef>
          </c:cat>
          <c:val>
            <c:numRef>
              <c:f>'기타작업-1'!$D$3:$D$7</c:f>
              <c:numCache>
                <c:formatCode>General</c:formatCode>
                <c:ptCount val="5"/>
                <c:pt idx="0">
                  <c:v>70</c:v>
                </c:pt>
                <c:pt idx="1">
                  <c:v>80</c:v>
                </c:pt>
                <c:pt idx="2">
                  <c:v>74</c:v>
                </c:pt>
                <c:pt idx="3">
                  <c:v>64</c:v>
                </c:pt>
                <c:pt idx="4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E7-49AD-BBA7-65297DC00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8074928"/>
        <c:axId val="1888075888"/>
      </c:barChart>
      <c:catAx>
        <c:axId val="1888074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88075888"/>
        <c:crosses val="autoZero"/>
        <c:auto val="1"/>
        <c:lblAlgn val="ctr"/>
        <c:lblOffset val="100"/>
        <c:noMultiLvlLbl val="0"/>
      </c:catAx>
      <c:valAx>
        <c:axId val="1888075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8807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6</xdr:col>
      <xdr:colOff>488950</xdr:colOff>
      <xdr:row>21</xdr:row>
      <xdr:rowOff>57150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0</xdr:row>
          <xdr:rowOff>66675</xdr:rowOff>
        </xdr:from>
        <xdr:to>
          <xdr:col>5</xdr:col>
          <xdr:colOff>466725</xdr:colOff>
          <xdr:row>1</xdr:row>
          <xdr:rowOff>142875</xdr:rowOff>
        </xdr:to>
        <xdr:sp macro="" textlink="">
          <xdr:nvSpPr>
            <xdr:cNvPr id="2049" name="cmd원서접수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남현수" refreshedDate="46027.512615509258" backgroundQuery="1" createdVersion="8" refreshedVersion="8" minRefreshableVersion="3" recordCount="0" supportSubquery="1" supportAdvancedDrill="1" xr:uid="{C6BCB6FD-9493-4109-B529-BE87262F61D0}">
  <cacheSource type="external" connectionId="1"/>
  <cacheFields count="4">
    <cacheField name="[퇴직금].[직책].[직책]" caption="직책" numFmtId="0" hierarchy="1" level="1">
      <sharedItems count="5">
        <s v="과장"/>
        <s v="대리"/>
        <s v="부장"/>
        <s v="사원"/>
        <s v="차장"/>
      </sharedItems>
    </cacheField>
    <cacheField name="[Measures].[합계: 기본급]" caption="합계: 기본급" numFmtId="0" hierarchy="6" level="32767"/>
    <cacheField name="[Measures].[합계: 퇴직금]" caption="합계: 퇴직금" numFmtId="0" hierarchy="7" level="32767"/>
    <cacheField name="[퇴직금].[성명].[성명]" caption="성명" numFmtId="0" level="1">
      <sharedItems containsSemiMixedTypes="0" containsNonDate="0" containsString="0"/>
    </cacheField>
  </cacheFields>
  <cacheHierarchies count="8">
    <cacheHierarchy uniqueName="[퇴직금].[성명]" caption="성명" attribute="1" defaultMemberUniqueName="[퇴직금].[성명].[All]" allUniqueName="[퇴직금].[성명].[All]" dimensionUniqueName="[퇴직금]" displayFolder="" count="2" memberValueDatatype="130" unbalanced="0">
      <fieldsUsage count="2">
        <fieldUsage x="-1"/>
        <fieldUsage x="3"/>
      </fieldsUsage>
    </cacheHierarchy>
    <cacheHierarchy uniqueName="[퇴직금].[직책]" caption="직책" attribute="1" defaultMemberUniqueName="[퇴직금].[직책].[All]" allUniqueName="[퇴직금].[직책].[All]" dimensionUniqueName="[퇴직금]" displayFolder="" count="2" memberValueDatatype="130" unbalanced="0">
      <fieldsUsage count="2">
        <fieldUsage x="-1"/>
        <fieldUsage x="0"/>
      </fieldsUsage>
    </cacheHierarchy>
    <cacheHierarchy uniqueName="[퇴직금].[기본급]" caption="기본급" attribute="1" defaultMemberUniqueName="[퇴직금].[기본급].[All]" allUniqueName="[퇴직금].[기본급].[All]" dimensionUniqueName="[퇴직금]" displayFolder="" count="0" memberValueDatatype="20" unbalanced="0"/>
    <cacheHierarchy uniqueName="[퇴직금].[퇴직금]" caption="퇴직금" attribute="1" defaultMemberUniqueName="[퇴직금].[퇴직금].[All]" allUniqueName="[퇴직금].[퇴직금].[All]" dimensionUniqueName="[퇴직금]" displayFolder="" count="0" memberValueDatatype="20" unbalanced="0"/>
    <cacheHierarchy uniqueName="[Measures].[__XL_Count 퇴직금]" caption="__XL_Count 퇴직금" measure="1" displayFolder="" measureGroup="퇴직금" count="0" hidden="1"/>
    <cacheHierarchy uniqueName="[Measures].[__No measures defined]" caption="__No measures defined" measure="1" displayFolder="" count="0" hidden="1"/>
    <cacheHierarchy uniqueName="[Measures].[합계: 기본급]" caption="합계: 기본급" measure="1" displayFolder="" measureGroup="퇴직금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합계: 퇴직금]" caption="합계: 퇴직금" measure="1" displayFolder="" measureGroup="퇴직금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퇴직금" uniqueName="[퇴직금]" caption="퇴직금"/>
  </dimensions>
  <measureGroups count="1">
    <measureGroup name="퇴직금" caption="퇴직금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9959CA-95F1-451C-81E5-69C708E18256}" name="피벗 테이블1" cacheId="52" applyNumberFormats="0" applyBorderFormats="0" applyFontFormats="0" applyPatternFormats="0" applyAlignmentFormats="0" applyWidthHeightFormats="1" dataCaption="값" missingCaption="없음" updatedVersion="8" minRefreshableVersion="3" useAutoFormatting="1" subtotalHiddenItems="1" itemPrintTitles="1" mergeItem="1" createdVersion="8" indent="0" compact="0" outline="1" outlineData="1" compactData="0" multipleFieldFilters="0">
  <location ref="B4:D10" firstHeaderRow="0" firstDataRow="1" firstDataCol="1" rowPageCount="1" colPageCount="1"/>
  <pivotFields count="4">
    <pivotField axis="axisRow" compact="0" allDrilled="1" showAll="0" dataSourceSort="1" defaultSubtotal="0" defaultAttributeDrillState="1">
      <items count="5">
        <item x="0"/>
        <item x="1"/>
        <item x="2"/>
        <item x="3"/>
        <item x="4"/>
      </items>
    </pivotField>
    <pivotField dataField="1" compact="0" showAll="0" defaultSubtotal="0"/>
    <pivotField dataField="1" compact="0" showAll="0" defaultSubtotal="0"/>
    <pivotField axis="axisPage" compact="0" allDrilled="1" subtotalTop="0" showAll="0" dataSourceSort="1" defaultSubtotal="0" defaultAttributeDrillState="1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1">
    <pageField fld="3" hier="0" name="[퇴직금].[성명].[All]" cap="All"/>
  </pageFields>
  <dataFields count="2">
    <dataField name="합계: 기본급" fld="1" baseField="0" baseItem="0"/>
    <dataField name="합계: 퇴직금" fld="2" baseField="0" baseItem="0"/>
  </dataFields>
  <pivotHierarchies count="8"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퇴직금">
        <x15:activeTabTopLevelEntity name="[퇴직금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16E51-14F6-4A14-9C02-5ABA76440F0A}">
  <sheetPr codeName="Sheet2"/>
  <dimension ref="A1:J22"/>
  <sheetViews>
    <sheetView workbookViewId="0">
      <selection activeCell="E6" sqref="E6"/>
    </sheetView>
  </sheetViews>
  <sheetFormatPr defaultRowHeight="16.5" x14ac:dyDescent="0.3"/>
  <cols>
    <col min="1" max="1" width="8.375" customWidth="1"/>
    <col min="2" max="2" width="8.125" customWidth="1"/>
    <col min="3" max="4" width="8.5" customWidth="1"/>
    <col min="5" max="5" width="10.625" customWidth="1"/>
    <col min="6" max="6" width="10" customWidth="1"/>
    <col min="7" max="7" width="8.375" customWidth="1"/>
    <col min="8" max="8" width="18.25" customWidth="1"/>
    <col min="9" max="9" width="9.25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41</v>
      </c>
      <c r="G1" s="1" t="s">
        <v>5</v>
      </c>
      <c r="H1" s="1" t="s">
        <v>6</v>
      </c>
      <c r="I1" s="1" t="s">
        <v>7</v>
      </c>
    </row>
    <row r="2" spans="1:9" x14ac:dyDescent="0.3">
      <c r="A2" s="2" t="s">
        <v>8</v>
      </c>
      <c r="B2" s="2" t="s">
        <v>9</v>
      </c>
      <c r="C2" s="3">
        <v>6</v>
      </c>
      <c r="D2" s="3">
        <v>6</v>
      </c>
      <c r="E2" s="4">
        <v>220000</v>
      </c>
      <c r="F2" s="5">
        <v>10780</v>
      </c>
      <c r="G2" s="3">
        <v>2</v>
      </c>
      <c r="H2" s="2" t="s">
        <v>10</v>
      </c>
      <c r="I2" s="5">
        <f t="shared" ref="I2:I17" si="0">(E2-F2)/C2</f>
        <v>34870</v>
      </c>
    </row>
    <row r="3" spans="1:9" x14ac:dyDescent="0.3">
      <c r="A3" s="2" t="s">
        <v>11</v>
      </c>
      <c r="B3" s="2" t="s">
        <v>12</v>
      </c>
      <c r="C3" s="3">
        <v>6</v>
      </c>
      <c r="D3" s="3">
        <v>4</v>
      </c>
      <c r="E3" s="4">
        <v>110000</v>
      </c>
      <c r="F3" s="5">
        <v>43200</v>
      </c>
      <c r="G3" s="3">
        <v>5</v>
      </c>
      <c r="H3" s="2" t="s">
        <v>13</v>
      </c>
      <c r="I3" s="5">
        <f t="shared" si="0"/>
        <v>11133.333333333334</v>
      </c>
    </row>
    <row r="4" spans="1:9" x14ac:dyDescent="0.3">
      <c r="A4" s="2" t="s">
        <v>14</v>
      </c>
      <c r="B4" s="2" t="s">
        <v>15</v>
      </c>
      <c r="C4" s="3">
        <v>5</v>
      </c>
      <c r="D4" s="3">
        <v>1</v>
      </c>
      <c r="E4" s="4">
        <v>1650000</v>
      </c>
      <c r="F4" s="5">
        <v>1353000</v>
      </c>
      <c r="G4" s="3">
        <v>1</v>
      </c>
      <c r="H4" s="2" t="s">
        <v>16</v>
      </c>
      <c r="I4" s="5">
        <f t="shared" si="0"/>
        <v>59400</v>
      </c>
    </row>
    <row r="5" spans="1:9" x14ac:dyDescent="0.3">
      <c r="A5" s="2" t="s">
        <v>17</v>
      </c>
      <c r="B5" s="2" t="s">
        <v>18</v>
      </c>
      <c r="C5" s="3">
        <v>5</v>
      </c>
      <c r="D5" s="3">
        <v>3</v>
      </c>
      <c r="E5" s="4">
        <v>33000</v>
      </c>
      <c r="F5" s="5">
        <v>15180</v>
      </c>
      <c r="G5" s="3">
        <v>3</v>
      </c>
      <c r="H5" s="2" t="s">
        <v>19</v>
      </c>
      <c r="I5" s="5">
        <f t="shared" si="0"/>
        <v>3564</v>
      </c>
    </row>
    <row r="6" spans="1:9" x14ac:dyDescent="0.3">
      <c r="A6" s="2" t="s">
        <v>20</v>
      </c>
      <c r="B6" s="2" t="s">
        <v>15</v>
      </c>
      <c r="C6" s="3">
        <v>6</v>
      </c>
      <c r="D6" s="3">
        <v>2</v>
      </c>
      <c r="E6" s="4">
        <v>2420000</v>
      </c>
      <c r="F6" s="5">
        <v>1848000</v>
      </c>
      <c r="G6" s="3">
        <v>4</v>
      </c>
      <c r="H6" s="2" t="s">
        <v>21</v>
      </c>
      <c r="I6" s="5">
        <f t="shared" si="0"/>
        <v>95333.333333333328</v>
      </c>
    </row>
    <row r="7" spans="1:9" x14ac:dyDescent="0.3">
      <c r="A7" s="2" t="s">
        <v>22</v>
      </c>
      <c r="B7" s="2" t="s">
        <v>23</v>
      </c>
      <c r="C7" s="3">
        <v>4</v>
      </c>
      <c r="D7" s="3">
        <v>2</v>
      </c>
      <c r="E7" s="4">
        <v>550000</v>
      </c>
      <c r="F7" s="5">
        <v>302500</v>
      </c>
      <c r="G7" s="3">
        <v>6</v>
      </c>
      <c r="H7" s="2" t="s">
        <v>24</v>
      </c>
      <c r="I7" s="5">
        <f t="shared" si="0"/>
        <v>61875</v>
      </c>
    </row>
    <row r="8" spans="1:9" x14ac:dyDescent="0.3">
      <c r="A8" s="2" t="s">
        <v>25</v>
      </c>
      <c r="B8" s="2" t="s">
        <v>12</v>
      </c>
      <c r="C8" s="3">
        <v>6</v>
      </c>
      <c r="D8" s="3">
        <v>2</v>
      </c>
      <c r="E8" s="4">
        <v>88000</v>
      </c>
      <c r="F8" s="5">
        <v>39600</v>
      </c>
      <c r="G8" s="3">
        <v>4</v>
      </c>
      <c r="H8" s="2" t="s">
        <v>26</v>
      </c>
      <c r="I8" s="5">
        <f t="shared" si="0"/>
        <v>8066.666666666667</v>
      </c>
    </row>
    <row r="9" spans="1:9" x14ac:dyDescent="0.3">
      <c r="A9" s="2" t="s">
        <v>27</v>
      </c>
      <c r="B9" s="2" t="s">
        <v>15</v>
      </c>
      <c r="C9" s="3">
        <v>6</v>
      </c>
      <c r="D9" s="3">
        <v>3</v>
      </c>
      <c r="E9" s="4">
        <v>11000</v>
      </c>
      <c r="F9" s="5">
        <v>5060</v>
      </c>
      <c r="G9" s="3">
        <v>3</v>
      </c>
      <c r="H9" s="2" t="s">
        <v>28</v>
      </c>
      <c r="I9" s="5">
        <f t="shared" si="0"/>
        <v>990</v>
      </c>
    </row>
    <row r="10" spans="1:9" x14ac:dyDescent="0.3">
      <c r="A10" s="2" t="s">
        <v>29</v>
      </c>
      <c r="B10" s="2" t="s">
        <v>18</v>
      </c>
      <c r="C10" s="3">
        <v>5</v>
      </c>
      <c r="D10" s="3">
        <v>3</v>
      </c>
      <c r="E10" s="4">
        <v>60500</v>
      </c>
      <c r="F10" s="5">
        <v>27830</v>
      </c>
      <c r="G10" s="3">
        <v>5</v>
      </c>
      <c r="H10" s="2" t="s">
        <v>30</v>
      </c>
      <c r="I10" s="5">
        <f t="shared" si="0"/>
        <v>6534</v>
      </c>
    </row>
    <row r="11" spans="1:9" x14ac:dyDescent="0.3">
      <c r="A11" s="2" t="s">
        <v>31</v>
      </c>
      <c r="B11" s="2" t="s">
        <v>15</v>
      </c>
      <c r="C11" s="3">
        <v>6</v>
      </c>
      <c r="D11" s="3">
        <v>5</v>
      </c>
      <c r="E11" s="4">
        <v>110000</v>
      </c>
      <c r="F11" s="5">
        <v>17600</v>
      </c>
      <c r="G11" s="3">
        <v>2</v>
      </c>
      <c r="H11" s="2" t="s">
        <v>21</v>
      </c>
      <c r="I11" s="5">
        <f t="shared" si="0"/>
        <v>15400</v>
      </c>
    </row>
    <row r="12" spans="1:9" x14ac:dyDescent="0.3">
      <c r="A12" s="2" t="s">
        <v>32</v>
      </c>
      <c r="B12" s="2" t="s">
        <v>15</v>
      </c>
      <c r="C12" s="3">
        <v>6</v>
      </c>
      <c r="D12" s="3">
        <v>4</v>
      </c>
      <c r="E12" s="4">
        <v>220000</v>
      </c>
      <c r="F12" s="5">
        <v>88000</v>
      </c>
      <c r="G12" s="3">
        <v>3</v>
      </c>
      <c r="H12" s="2" t="s">
        <v>16</v>
      </c>
      <c r="I12" s="5">
        <f t="shared" si="0"/>
        <v>22000</v>
      </c>
    </row>
    <row r="13" spans="1:9" x14ac:dyDescent="0.3">
      <c r="A13" s="2" t="s">
        <v>33</v>
      </c>
      <c r="B13" s="2" t="s">
        <v>18</v>
      </c>
      <c r="C13" s="3">
        <v>4</v>
      </c>
      <c r="D13" s="3">
        <v>3</v>
      </c>
      <c r="E13" s="4">
        <v>440000</v>
      </c>
      <c r="F13" s="5">
        <v>143000</v>
      </c>
      <c r="G13" s="3">
        <v>6</v>
      </c>
      <c r="H13" s="2" t="s">
        <v>34</v>
      </c>
      <c r="I13" s="5">
        <f t="shared" si="0"/>
        <v>74250</v>
      </c>
    </row>
    <row r="14" spans="1:9" x14ac:dyDescent="0.3">
      <c r="A14" s="2" t="s">
        <v>35</v>
      </c>
      <c r="B14" s="2" t="s">
        <v>9</v>
      </c>
      <c r="C14" s="3">
        <v>6</v>
      </c>
      <c r="D14" s="3">
        <v>3</v>
      </c>
      <c r="E14" s="4">
        <v>110000</v>
      </c>
      <c r="F14" s="5">
        <v>60500</v>
      </c>
      <c r="G14" s="3">
        <v>7</v>
      </c>
      <c r="H14" s="2" t="s">
        <v>13</v>
      </c>
      <c r="I14" s="5">
        <f t="shared" si="0"/>
        <v>8250</v>
      </c>
    </row>
    <row r="15" spans="1:9" x14ac:dyDescent="0.3">
      <c r="A15" s="2" t="s">
        <v>36</v>
      </c>
      <c r="B15" s="2" t="s">
        <v>12</v>
      </c>
      <c r="C15" s="3">
        <v>6</v>
      </c>
      <c r="D15" s="3">
        <v>2</v>
      </c>
      <c r="E15" s="4">
        <v>88000</v>
      </c>
      <c r="F15" s="5">
        <v>61600</v>
      </c>
      <c r="G15" s="3">
        <v>8</v>
      </c>
      <c r="H15" s="2" t="s">
        <v>13</v>
      </c>
      <c r="I15" s="5">
        <f t="shared" si="0"/>
        <v>4400</v>
      </c>
    </row>
    <row r="16" spans="1:9" x14ac:dyDescent="0.3">
      <c r="A16" s="2" t="s">
        <v>37</v>
      </c>
      <c r="B16" s="2" t="s">
        <v>23</v>
      </c>
      <c r="C16" s="3">
        <v>3</v>
      </c>
      <c r="D16" s="3">
        <v>1</v>
      </c>
      <c r="E16" s="4">
        <v>66000</v>
      </c>
      <c r="F16" s="5">
        <v>63800</v>
      </c>
      <c r="G16" s="3">
        <v>2</v>
      </c>
      <c r="H16" s="2" t="s">
        <v>38</v>
      </c>
      <c r="I16" s="5">
        <f t="shared" si="0"/>
        <v>733.33333333333337</v>
      </c>
    </row>
    <row r="17" spans="1:10" x14ac:dyDescent="0.3">
      <c r="A17" s="2" t="s">
        <v>39</v>
      </c>
      <c r="B17" s="2" t="s">
        <v>23</v>
      </c>
      <c r="C17" s="3">
        <v>3</v>
      </c>
      <c r="D17" s="3">
        <v>2</v>
      </c>
      <c r="E17" s="4">
        <v>132000</v>
      </c>
      <c r="F17" s="5">
        <v>73700</v>
      </c>
      <c r="G17" s="3">
        <v>6</v>
      </c>
      <c r="H17" s="2" t="s">
        <v>40</v>
      </c>
      <c r="I17" s="5">
        <f t="shared" si="0"/>
        <v>19433.333333333332</v>
      </c>
    </row>
    <row r="18" spans="1:10" x14ac:dyDescent="0.3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3">
      <c r="A19" s="20" t="s">
        <v>190</v>
      </c>
    </row>
    <row r="20" spans="1:10" x14ac:dyDescent="0.3">
      <c r="A20" t="b">
        <f>AND($G2&gt;=5,OR(RIGHT($H2,2)="책장",RIGHT($H2,3)="컴퓨터"))</f>
        <v>0</v>
      </c>
    </row>
    <row r="22" spans="1:10" x14ac:dyDescent="0.3">
      <c r="A22" s="1" t="s">
        <v>1</v>
      </c>
      <c r="B22" s="1" t="s">
        <v>2</v>
      </c>
      <c r="C22" s="1" t="s">
        <v>3</v>
      </c>
      <c r="D22" s="1" t="s">
        <v>5</v>
      </c>
    </row>
  </sheetData>
  <phoneticPr fontId="1" type="noConversion"/>
  <conditionalFormatting sqref="A2:I17">
    <cfRule type="expression" dxfId="0" priority="1">
      <formula>AND(MID($A2,3,1)="G",$C2&gt;=6)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4774E-ECCE-4F67-8022-915797217071}">
  <sheetPr codeName="Sheet3"/>
  <dimension ref="B2:F17"/>
  <sheetViews>
    <sheetView view="pageBreakPreview" zoomScale="60" zoomScaleNormal="100" workbookViewId="0">
      <selection activeCell="E15" sqref="E15"/>
    </sheetView>
  </sheetViews>
  <sheetFormatPr defaultRowHeight="16.5" x14ac:dyDescent="0.3"/>
  <cols>
    <col min="1" max="1" width="3.5" customWidth="1"/>
  </cols>
  <sheetData>
    <row r="2" spans="2:6" x14ac:dyDescent="0.3">
      <c r="B2" s="7" t="s">
        <v>42</v>
      </c>
    </row>
    <row r="3" spans="2:6" x14ac:dyDescent="0.3">
      <c r="B3" s="8" t="s">
        <v>43</v>
      </c>
      <c r="C3" s="8" t="s">
        <v>44</v>
      </c>
      <c r="D3" s="8" t="s">
        <v>45</v>
      </c>
      <c r="E3" s="8" t="s">
        <v>46</v>
      </c>
      <c r="F3" s="8" t="s">
        <v>47</v>
      </c>
    </row>
    <row r="4" spans="2:6" x14ac:dyDescent="0.3">
      <c r="B4" s="8" t="s">
        <v>48</v>
      </c>
      <c r="C4" s="8" t="s">
        <v>49</v>
      </c>
      <c r="D4" s="8" t="s">
        <v>50</v>
      </c>
      <c r="E4" s="8">
        <v>25</v>
      </c>
      <c r="F4" s="21" t="str">
        <f t="shared" ref="F4:F13" si="0">HLOOKUP(MID(B4,3,1),$C$16:$F$17,2,FALSE)</f>
        <v>기획부</v>
      </c>
    </row>
    <row r="5" spans="2:6" x14ac:dyDescent="0.3">
      <c r="B5" s="8" t="s">
        <v>51</v>
      </c>
      <c r="C5" s="8" t="s">
        <v>52</v>
      </c>
      <c r="D5" s="8" t="s">
        <v>53</v>
      </c>
      <c r="E5" s="8">
        <v>35</v>
      </c>
      <c r="F5" s="21" t="str">
        <f t="shared" si="0"/>
        <v>생산부</v>
      </c>
    </row>
    <row r="6" spans="2:6" x14ac:dyDescent="0.3">
      <c r="B6" s="8" t="s">
        <v>54</v>
      </c>
      <c r="C6" s="8" t="s">
        <v>55</v>
      </c>
      <c r="D6" s="8" t="s">
        <v>53</v>
      </c>
      <c r="E6" s="8">
        <v>27</v>
      </c>
      <c r="F6" s="21" t="str">
        <f t="shared" si="0"/>
        <v>영업부</v>
      </c>
    </row>
    <row r="7" spans="2:6" x14ac:dyDescent="0.3">
      <c r="B7" s="8" t="s">
        <v>56</v>
      </c>
      <c r="C7" s="8" t="s">
        <v>57</v>
      </c>
      <c r="D7" s="8" t="s">
        <v>50</v>
      </c>
      <c r="E7" s="8">
        <v>32</v>
      </c>
      <c r="F7" s="21" t="str">
        <f t="shared" si="0"/>
        <v>영업부</v>
      </c>
    </row>
    <row r="8" spans="2:6" x14ac:dyDescent="0.3">
      <c r="B8" s="8" t="s">
        <v>58</v>
      </c>
      <c r="C8" s="8" t="s">
        <v>59</v>
      </c>
      <c r="D8" s="8" t="s">
        <v>50</v>
      </c>
      <c r="E8" s="8">
        <v>55</v>
      </c>
      <c r="F8" s="21" t="str">
        <f t="shared" si="0"/>
        <v>생산부</v>
      </c>
    </row>
    <row r="9" spans="2:6" x14ac:dyDescent="0.3">
      <c r="B9" s="8" t="s">
        <v>60</v>
      </c>
      <c r="C9" s="8" t="s">
        <v>61</v>
      </c>
      <c r="D9" s="8" t="s">
        <v>50</v>
      </c>
      <c r="E9" s="8">
        <v>39</v>
      </c>
      <c r="F9" s="21" t="str">
        <f t="shared" si="0"/>
        <v>생산부</v>
      </c>
    </row>
    <row r="10" spans="2:6" x14ac:dyDescent="0.3">
      <c r="B10" s="8" t="s">
        <v>62</v>
      </c>
      <c r="C10" s="8" t="s">
        <v>63</v>
      </c>
      <c r="D10" s="8" t="s">
        <v>53</v>
      </c>
      <c r="E10" s="8">
        <v>28</v>
      </c>
      <c r="F10" s="21" t="str">
        <f t="shared" si="0"/>
        <v>영업부</v>
      </c>
    </row>
    <row r="11" spans="2:6" x14ac:dyDescent="0.3">
      <c r="B11" s="8" t="s">
        <v>64</v>
      </c>
      <c r="C11" s="8" t="s">
        <v>65</v>
      </c>
      <c r="D11" s="8" t="s">
        <v>53</v>
      </c>
      <c r="E11" s="8">
        <v>45</v>
      </c>
      <c r="F11" s="21" t="str">
        <f t="shared" si="0"/>
        <v>경리부</v>
      </c>
    </row>
    <row r="12" spans="2:6" x14ac:dyDescent="0.3">
      <c r="B12" s="8" t="s">
        <v>66</v>
      </c>
      <c r="C12" s="8" t="s">
        <v>67</v>
      </c>
      <c r="D12" s="8" t="s">
        <v>53</v>
      </c>
      <c r="E12" s="8">
        <v>42</v>
      </c>
      <c r="F12" s="21" t="str">
        <f t="shared" si="0"/>
        <v>기획부</v>
      </c>
    </row>
    <row r="13" spans="2:6" x14ac:dyDescent="0.3">
      <c r="B13" s="8" t="s">
        <v>68</v>
      </c>
      <c r="C13" s="8" t="s">
        <v>69</v>
      </c>
      <c r="D13" s="8" t="s">
        <v>50</v>
      </c>
      <c r="E13" s="8">
        <v>34</v>
      </c>
      <c r="F13" s="21" t="str">
        <f t="shared" si="0"/>
        <v>경리부</v>
      </c>
    </row>
    <row r="15" spans="2:6" x14ac:dyDescent="0.3">
      <c r="B15" s="6" t="s">
        <v>70</v>
      </c>
    </row>
    <row r="16" spans="2:6" x14ac:dyDescent="0.3">
      <c r="B16" s="9" t="s">
        <v>71</v>
      </c>
      <c r="C16" s="9" t="s">
        <v>72</v>
      </c>
      <c r="D16" s="9" t="s">
        <v>73</v>
      </c>
      <c r="E16" s="9" t="s">
        <v>74</v>
      </c>
      <c r="F16" s="9" t="s">
        <v>75</v>
      </c>
    </row>
    <row r="17" spans="2:6" x14ac:dyDescent="0.3">
      <c r="B17" s="9" t="s">
        <v>47</v>
      </c>
      <c r="C17" s="9" t="s">
        <v>76</v>
      </c>
      <c r="D17" s="9" t="s">
        <v>77</v>
      </c>
      <c r="E17" s="9" t="s">
        <v>78</v>
      </c>
      <c r="F17" s="9" t="s">
        <v>79</v>
      </c>
    </row>
  </sheetData>
  <sheetProtection sheet="1" objects="1" scenarios="1" formatCells="0" formatColumns="0" formatRows="0"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5FC97-C93B-4FA5-9908-B190D4CD0E48}">
  <sheetPr codeName="Sheet4"/>
  <dimension ref="A1:I23"/>
  <sheetViews>
    <sheetView workbookViewId="0"/>
  </sheetViews>
  <sheetFormatPr defaultRowHeight="16.5" x14ac:dyDescent="0.3"/>
  <cols>
    <col min="1" max="1" width="7.125" bestFit="1" customWidth="1"/>
    <col min="2" max="2" width="7.375" bestFit="1" customWidth="1"/>
    <col min="3" max="3" width="15.875" bestFit="1" customWidth="1"/>
    <col min="4" max="4" width="11.125" bestFit="1" customWidth="1"/>
    <col min="5" max="5" width="7.375" bestFit="1" customWidth="1"/>
    <col min="7" max="7" width="11" bestFit="1" customWidth="1"/>
    <col min="8" max="8" width="7.375" bestFit="1" customWidth="1"/>
    <col min="9" max="9" width="11.125" bestFit="1" customWidth="1"/>
  </cols>
  <sheetData>
    <row r="1" spans="1:9" x14ac:dyDescent="0.3">
      <c r="A1" t="s">
        <v>80</v>
      </c>
    </row>
    <row r="2" spans="1:9" x14ac:dyDescent="0.3">
      <c r="A2" s="8" t="s">
        <v>47</v>
      </c>
      <c r="B2" s="10" t="s">
        <v>187</v>
      </c>
      <c r="C2" s="10" t="s">
        <v>81</v>
      </c>
      <c r="D2" s="10" t="s">
        <v>188</v>
      </c>
      <c r="E2" s="10" t="s">
        <v>189</v>
      </c>
    </row>
    <row r="3" spans="1:9" x14ac:dyDescent="0.3">
      <c r="A3" s="8" t="s">
        <v>82</v>
      </c>
      <c r="B3" s="11"/>
      <c r="C3" s="11"/>
      <c r="D3" s="11"/>
      <c r="E3" s="11"/>
    </row>
    <row r="4" spans="1:9" x14ac:dyDescent="0.3">
      <c r="A4" s="8" t="s">
        <v>76</v>
      </c>
      <c r="B4" s="11"/>
      <c r="C4" s="11"/>
      <c r="D4" s="11"/>
      <c r="E4" s="11"/>
      <c r="I4" s="17"/>
    </row>
    <row r="5" spans="1:9" x14ac:dyDescent="0.3">
      <c r="A5" s="8" t="s">
        <v>83</v>
      </c>
      <c r="B5" s="11"/>
      <c r="C5" s="11"/>
      <c r="D5" s="11"/>
      <c r="E5" s="11"/>
    </row>
    <row r="7" spans="1:9" x14ac:dyDescent="0.3">
      <c r="A7" t="s">
        <v>84</v>
      </c>
    </row>
    <row r="8" spans="1:9" x14ac:dyDescent="0.3">
      <c r="A8" s="8" t="s">
        <v>47</v>
      </c>
      <c r="B8" s="8" t="s">
        <v>85</v>
      </c>
      <c r="C8" s="8" t="s">
        <v>86</v>
      </c>
      <c r="D8" s="10" t="s">
        <v>87</v>
      </c>
      <c r="E8" s="8" t="s">
        <v>88</v>
      </c>
      <c r="F8" s="8" t="s">
        <v>89</v>
      </c>
      <c r="G8" s="10" t="s">
        <v>90</v>
      </c>
      <c r="H8" s="8" t="s">
        <v>91</v>
      </c>
      <c r="I8" s="10" t="s">
        <v>92</v>
      </c>
    </row>
    <row r="9" spans="1:9" x14ac:dyDescent="0.3">
      <c r="A9" s="8" t="s">
        <v>83</v>
      </c>
      <c r="B9" s="8" t="s">
        <v>93</v>
      </c>
      <c r="C9" s="8" t="s">
        <v>179</v>
      </c>
      <c r="D9" s="12"/>
      <c r="E9" s="11">
        <v>1500</v>
      </c>
      <c r="F9" s="8" t="s">
        <v>94</v>
      </c>
      <c r="G9" s="11"/>
      <c r="H9" s="11">
        <v>1500</v>
      </c>
      <c r="I9" s="11"/>
    </row>
    <row r="10" spans="1:9" x14ac:dyDescent="0.3">
      <c r="A10" s="8" t="s">
        <v>76</v>
      </c>
      <c r="B10" s="8" t="s">
        <v>95</v>
      </c>
      <c r="C10" s="8" t="s">
        <v>182</v>
      </c>
      <c r="D10" s="12"/>
      <c r="E10" s="11">
        <v>8500</v>
      </c>
      <c r="F10" s="8" t="s">
        <v>96</v>
      </c>
      <c r="G10" s="11"/>
      <c r="H10" s="11">
        <v>1500</v>
      </c>
      <c r="I10" s="11"/>
    </row>
    <row r="11" spans="1:9" x14ac:dyDescent="0.3">
      <c r="A11" s="8" t="s">
        <v>82</v>
      </c>
      <c r="B11" s="8" t="s">
        <v>97</v>
      </c>
      <c r="C11" s="8" t="s">
        <v>180</v>
      </c>
      <c r="D11" s="12"/>
      <c r="E11" s="11">
        <v>6000</v>
      </c>
      <c r="F11" s="8" t="s">
        <v>96</v>
      </c>
      <c r="G11" s="11"/>
      <c r="H11" s="11">
        <v>2500</v>
      </c>
      <c r="I11" s="11"/>
    </row>
    <row r="12" spans="1:9" x14ac:dyDescent="0.3">
      <c r="A12" s="8" t="s">
        <v>83</v>
      </c>
      <c r="B12" s="8" t="s">
        <v>98</v>
      </c>
      <c r="C12" s="8" t="s">
        <v>183</v>
      </c>
      <c r="D12" s="12"/>
      <c r="E12" s="11">
        <v>4500</v>
      </c>
      <c r="F12" s="8" t="s">
        <v>94</v>
      </c>
      <c r="G12" s="11"/>
      <c r="H12" s="11">
        <v>1000</v>
      </c>
      <c r="I12" s="11"/>
    </row>
    <row r="13" spans="1:9" x14ac:dyDescent="0.3">
      <c r="A13" s="8" t="s">
        <v>82</v>
      </c>
      <c r="B13" s="8" t="s">
        <v>99</v>
      </c>
      <c r="C13" s="8" t="s">
        <v>185</v>
      </c>
      <c r="D13" s="12"/>
      <c r="E13" s="11">
        <v>5500</v>
      </c>
      <c r="F13" s="8" t="s">
        <v>96</v>
      </c>
      <c r="G13" s="11"/>
      <c r="H13" s="11">
        <v>2000</v>
      </c>
      <c r="I13" s="11"/>
    </row>
    <row r="14" spans="1:9" x14ac:dyDescent="0.3">
      <c r="A14" s="8" t="s">
        <v>82</v>
      </c>
      <c r="B14" s="8" t="s">
        <v>100</v>
      </c>
      <c r="C14" s="8" t="s">
        <v>106</v>
      </c>
      <c r="D14" s="12"/>
      <c r="E14" s="11">
        <v>3000</v>
      </c>
      <c r="F14" s="8" t="s">
        <v>94</v>
      </c>
      <c r="G14" s="11"/>
      <c r="H14" s="11">
        <v>2500</v>
      </c>
      <c r="I14" s="11"/>
    </row>
    <row r="15" spans="1:9" x14ac:dyDescent="0.3">
      <c r="A15" s="8" t="s">
        <v>76</v>
      </c>
      <c r="B15" s="8" t="s">
        <v>101</v>
      </c>
      <c r="C15" s="8" t="s">
        <v>184</v>
      </c>
      <c r="D15" s="12"/>
      <c r="E15" s="11">
        <v>7500</v>
      </c>
      <c r="F15" s="8" t="s">
        <v>94</v>
      </c>
      <c r="G15" s="11"/>
      <c r="H15" s="11">
        <v>1500</v>
      </c>
      <c r="I15" s="11"/>
    </row>
    <row r="16" spans="1:9" x14ac:dyDescent="0.3">
      <c r="A16" s="8" t="s">
        <v>76</v>
      </c>
      <c r="B16" s="8" t="s">
        <v>102</v>
      </c>
      <c r="C16" s="8" t="s">
        <v>186</v>
      </c>
      <c r="D16" s="12"/>
      <c r="E16" s="11">
        <v>2000</v>
      </c>
      <c r="F16" s="8" t="s">
        <v>96</v>
      </c>
      <c r="G16" s="11"/>
      <c r="H16" s="11">
        <v>1500</v>
      </c>
      <c r="I16" s="11"/>
    </row>
    <row r="17" spans="1:9" x14ac:dyDescent="0.3">
      <c r="A17" s="8" t="s">
        <v>83</v>
      </c>
      <c r="B17" s="8" t="s">
        <v>103</v>
      </c>
      <c r="C17" s="8" t="s">
        <v>107</v>
      </c>
      <c r="D17" s="12"/>
      <c r="E17" s="11">
        <v>8000</v>
      </c>
      <c r="F17" s="8" t="s">
        <v>94</v>
      </c>
      <c r="G17" s="11"/>
      <c r="H17" s="11">
        <v>1000</v>
      </c>
      <c r="I17" s="11"/>
    </row>
    <row r="18" spans="1:9" x14ac:dyDescent="0.3">
      <c r="A18" s="8" t="s">
        <v>82</v>
      </c>
      <c r="B18" s="8" t="s">
        <v>104</v>
      </c>
      <c r="C18" s="8" t="s">
        <v>181</v>
      </c>
      <c r="D18" s="12"/>
      <c r="E18" s="11">
        <v>5000</v>
      </c>
      <c r="F18" s="8" t="s">
        <v>96</v>
      </c>
      <c r="G18" s="11"/>
      <c r="H18" s="11">
        <v>2500</v>
      </c>
      <c r="I18" s="11"/>
    </row>
    <row r="20" spans="1:9" x14ac:dyDescent="0.3">
      <c r="A20" t="s">
        <v>127</v>
      </c>
    </row>
    <row r="21" spans="1:9" x14ac:dyDescent="0.3">
      <c r="A21" s="18" t="s">
        <v>105</v>
      </c>
      <c r="B21" s="18"/>
    </row>
    <row r="22" spans="1:9" x14ac:dyDescent="0.3">
      <c r="A22" s="10" t="s">
        <v>94</v>
      </c>
      <c r="B22" s="8"/>
    </row>
    <row r="23" spans="1:9" x14ac:dyDescent="0.3">
      <c r="A23" s="10" t="s">
        <v>96</v>
      </c>
      <c r="B23" s="8"/>
    </row>
  </sheetData>
  <mergeCells count="1">
    <mergeCell ref="A21:B2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EA3D-0E68-4CFC-B92C-73E885F53808}">
  <sheetPr codeName="Sheet5"/>
  <dimension ref="B2:D10"/>
  <sheetViews>
    <sheetView tabSelected="1" workbookViewId="0">
      <selection activeCell="B2" sqref="B2"/>
    </sheetView>
  </sheetViews>
  <sheetFormatPr defaultRowHeight="16.5" x14ac:dyDescent="0.3"/>
  <cols>
    <col min="1" max="1" width="3.25" customWidth="1"/>
    <col min="2" max="2" width="9.5" bestFit="1" customWidth="1"/>
    <col min="3" max="5" width="12.5" bestFit="1" customWidth="1"/>
  </cols>
  <sheetData>
    <row r="2" spans="2:4" x14ac:dyDescent="0.3">
      <c r="B2" s="22" t="s">
        <v>110</v>
      </c>
      <c r="C2" t="s" vm="1">
        <v>191</v>
      </c>
    </row>
    <row r="4" spans="2:4" x14ac:dyDescent="0.3">
      <c r="B4" s="24" t="s">
        <v>142</v>
      </c>
      <c r="C4" s="9" t="s">
        <v>193</v>
      </c>
      <c r="D4" s="9" t="s">
        <v>194</v>
      </c>
    </row>
    <row r="5" spans="2:4" x14ac:dyDescent="0.3">
      <c r="B5" s="9" t="s">
        <v>152</v>
      </c>
      <c r="C5" s="23">
        <v>4000</v>
      </c>
      <c r="D5" s="23">
        <v>76080</v>
      </c>
    </row>
    <row r="6" spans="2:4" x14ac:dyDescent="0.3">
      <c r="B6" s="9" t="s">
        <v>158</v>
      </c>
      <c r="C6" s="23">
        <v>5400</v>
      </c>
      <c r="D6" s="23">
        <v>75708</v>
      </c>
    </row>
    <row r="7" spans="2:4" x14ac:dyDescent="0.3">
      <c r="B7" s="9" t="s">
        <v>150</v>
      </c>
      <c r="C7" s="23">
        <v>5600</v>
      </c>
      <c r="D7" s="23">
        <v>88480</v>
      </c>
    </row>
    <row r="8" spans="2:4" x14ac:dyDescent="0.3">
      <c r="B8" s="9" t="s">
        <v>156</v>
      </c>
      <c r="C8" s="23">
        <v>3000</v>
      </c>
      <c r="D8" s="23" t="s">
        <v>195</v>
      </c>
    </row>
    <row r="9" spans="2:4" x14ac:dyDescent="0.3">
      <c r="B9" s="9" t="s">
        <v>161</v>
      </c>
      <c r="C9" s="23">
        <v>2500</v>
      </c>
      <c r="D9" s="23">
        <v>65125</v>
      </c>
    </row>
    <row r="10" spans="2:4" x14ac:dyDescent="0.3">
      <c r="B10" s="9" t="s">
        <v>192</v>
      </c>
      <c r="C10" s="23">
        <v>20500</v>
      </c>
      <c r="D10" s="23">
        <v>305393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564C4-6590-4BC1-9648-4ABDB3937BD1}">
  <sheetPr codeName="Sheet6"/>
  <dimension ref="A1:M19"/>
  <sheetViews>
    <sheetView workbookViewId="0"/>
  </sheetViews>
  <sheetFormatPr defaultRowHeight="16.5" x14ac:dyDescent="0.3"/>
  <cols>
    <col min="1" max="1" width="7.125" bestFit="1" customWidth="1"/>
    <col min="3" max="3" width="7.125" bestFit="1" customWidth="1"/>
    <col min="5" max="5" width="1.75" customWidth="1"/>
    <col min="6" max="6" width="7.125" bestFit="1" customWidth="1"/>
    <col min="8" max="8" width="7.125" bestFit="1" customWidth="1"/>
    <col min="10" max="10" width="1.75" customWidth="1"/>
    <col min="11" max="11" width="7.125" bestFit="1" customWidth="1"/>
  </cols>
  <sheetData>
    <row r="1" spans="1:13" x14ac:dyDescent="0.3">
      <c r="A1" t="s">
        <v>123</v>
      </c>
      <c r="B1" s="7" t="s">
        <v>124</v>
      </c>
      <c r="C1" s="7"/>
      <c r="D1" s="7"/>
      <c r="F1" t="s">
        <v>125</v>
      </c>
      <c r="G1" s="7" t="s">
        <v>108</v>
      </c>
      <c r="H1" s="7"/>
      <c r="I1" s="7"/>
      <c r="K1" t="s">
        <v>126</v>
      </c>
      <c r="L1" s="7" t="s">
        <v>109</v>
      </c>
      <c r="M1" s="13"/>
    </row>
    <row r="2" spans="1:13" x14ac:dyDescent="0.3">
      <c r="A2" s="8" t="s">
        <v>110</v>
      </c>
      <c r="B2" s="8" t="s">
        <v>111</v>
      </c>
      <c r="C2" s="8" t="s">
        <v>112</v>
      </c>
      <c r="D2" s="8" t="s">
        <v>113</v>
      </c>
      <c r="F2" s="8" t="s">
        <v>110</v>
      </c>
      <c r="G2" s="8" t="s">
        <v>111</v>
      </c>
      <c r="H2" s="8" t="s">
        <v>112</v>
      </c>
      <c r="I2" s="8" t="s">
        <v>113</v>
      </c>
      <c r="K2" s="8"/>
      <c r="L2" s="8"/>
      <c r="M2" s="8"/>
    </row>
    <row r="3" spans="1:13" x14ac:dyDescent="0.3">
      <c r="A3" s="8" t="s">
        <v>114</v>
      </c>
      <c r="B3" s="14">
        <v>3</v>
      </c>
      <c r="C3" s="14">
        <v>75</v>
      </c>
      <c r="D3" s="14">
        <v>36</v>
      </c>
      <c r="F3" s="8" t="s">
        <v>114</v>
      </c>
      <c r="G3" s="14">
        <v>1</v>
      </c>
      <c r="H3" s="14">
        <v>77</v>
      </c>
      <c r="I3" s="14">
        <v>38</v>
      </c>
      <c r="K3" s="8"/>
      <c r="L3" s="14"/>
      <c r="M3" s="14"/>
    </row>
    <row r="4" spans="1:13" x14ac:dyDescent="0.3">
      <c r="A4" s="8" t="s">
        <v>116</v>
      </c>
      <c r="B4" s="14">
        <v>2</v>
      </c>
      <c r="C4" s="14">
        <v>76</v>
      </c>
      <c r="D4" s="14">
        <v>38</v>
      </c>
      <c r="F4" s="8" t="s">
        <v>116</v>
      </c>
      <c r="G4" s="14">
        <v>4</v>
      </c>
      <c r="H4" s="14">
        <v>74</v>
      </c>
      <c r="I4" s="14">
        <v>36</v>
      </c>
      <c r="K4" s="8"/>
      <c r="L4" s="14"/>
      <c r="M4" s="14"/>
    </row>
    <row r="5" spans="1:13" x14ac:dyDescent="0.3">
      <c r="A5" s="8" t="s">
        <v>115</v>
      </c>
      <c r="B5" s="14"/>
      <c r="C5" s="14">
        <v>77</v>
      </c>
      <c r="D5" s="14">
        <v>38</v>
      </c>
      <c r="F5" s="8" t="s">
        <v>115</v>
      </c>
      <c r="G5" s="14">
        <v>3</v>
      </c>
      <c r="H5" s="14">
        <v>75</v>
      </c>
      <c r="I5" s="14">
        <v>36</v>
      </c>
      <c r="K5" s="8"/>
      <c r="L5" s="14"/>
      <c r="M5" s="14"/>
    </row>
    <row r="6" spans="1:13" x14ac:dyDescent="0.3">
      <c r="A6" s="8" t="s">
        <v>117</v>
      </c>
      <c r="B6" s="14">
        <v>4</v>
      </c>
      <c r="C6" s="14">
        <v>74</v>
      </c>
      <c r="D6" s="14">
        <v>34</v>
      </c>
      <c r="F6" s="8" t="s">
        <v>117</v>
      </c>
      <c r="G6" s="14">
        <v>2</v>
      </c>
      <c r="H6" s="14">
        <v>76</v>
      </c>
      <c r="I6" s="14">
        <v>38</v>
      </c>
    </row>
    <row r="7" spans="1:13" x14ac:dyDescent="0.3">
      <c r="A7" s="8" t="s">
        <v>118</v>
      </c>
      <c r="B7" s="14">
        <v>3</v>
      </c>
      <c r="C7" s="14">
        <v>75</v>
      </c>
      <c r="D7" s="14">
        <v>38</v>
      </c>
      <c r="F7" s="8" t="s">
        <v>118</v>
      </c>
      <c r="G7" s="14">
        <v>1</v>
      </c>
      <c r="H7" s="14">
        <v>77</v>
      </c>
      <c r="I7" s="14">
        <v>38</v>
      </c>
    </row>
    <row r="8" spans="1:13" x14ac:dyDescent="0.3">
      <c r="A8" s="8" t="s">
        <v>119</v>
      </c>
      <c r="B8" s="14">
        <v>2</v>
      </c>
      <c r="C8" s="14">
        <v>76</v>
      </c>
      <c r="D8" s="14">
        <v>38</v>
      </c>
      <c r="F8" s="8" t="s">
        <v>119</v>
      </c>
      <c r="G8" s="14"/>
      <c r="H8" s="14">
        <v>78</v>
      </c>
      <c r="I8" s="14">
        <v>40</v>
      </c>
    </row>
    <row r="9" spans="1:13" x14ac:dyDescent="0.3">
      <c r="A9" s="8" t="s">
        <v>120</v>
      </c>
      <c r="B9" s="14">
        <v>5</v>
      </c>
      <c r="C9" s="14">
        <v>73</v>
      </c>
      <c r="D9" s="14">
        <v>32</v>
      </c>
      <c r="F9" s="8" t="s">
        <v>120</v>
      </c>
      <c r="G9" s="14">
        <v>3</v>
      </c>
      <c r="H9" s="14">
        <v>75</v>
      </c>
      <c r="I9" s="14">
        <v>38</v>
      </c>
    </row>
    <row r="11" spans="1:13" x14ac:dyDescent="0.3">
      <c r="A11" t="s">
        <v>127</v>
      </c>
      <c r="B11" s="7" t="s">
        <v>121</v>
      </c>
      <c r="C11" s="7"/>
      <c r="D11" s="7"/>
      <c r="F11" t="s">
        <v>128</v>
      </c>
      <c r="G11" s="7" t="s">
        <v>122</v>
      </c>
      <c r="H11" s="7"/>
      <c r="I11" s="7"/>
    </row>
    <row r="12" spans="1:13" x14ac:dyDescent="0.3">
      <c r="A12" s="8" t="s">
        <v>110</v>
      </c>
      <c r="B12" s="8" t="s">
        <v>111</v>
      </c>
      <c r="C12" s="8" t="s">
        <v>112</v>
      </c>
      <c r="D12" s="8" t="s">
        <v>113</v>
      </c>
      <c r="F12" s="8" t="s">
        <v>110</v>
      </c>
      <c r="G12" s="8" t="s">
        <v>111</v>
      </c>
      <c r="H12" s="8" t="s">
        <v>112</v>
      </c>
      <c r="I12" s="8" t="s">
        <v>113</v>
      </c>
    </row>
    <row r="13" spans="1:13" x14ac:dyDescent="0.3">
      <c r="A13" s="8" t="s">
        <v>114</v>
      </c>
      <c r="B13" s="14">
        <v>2</v>
      </c>
      <c r="C13" s="14">
        <v>76</v>
      </c>
      <c r="D13" s="14">
        <v>38</v>
      </c>
      <c r="F13" s="8" t="s">
        <v>114</v>
      </c>
      <c r="G13" s="14">
        <v>6</v>
      </c>
      <c r="H13" s="14">
        <v>72</v>
      </c>
      <c r="I13" s="14">
        <v>30</v>
      </c>
    </row>
    <row r="14" spans="1:13" x14ac:dyDescent="0.3">
      <c r="A14" s="8" t="s">
        <v>116</v>
      </c>
      <c r="B14" s="14"/>
      <c r="C14" s="14">
        <v>78</v>
      </c>
      <c r="D14" s="14">
        <v>40</v>
      </c>
      <c r="F14" s="8" t="s">
        <v>116</v>
      </c>
      <c r="G14" s="14">
        <v>1</v>
      </c>
      <c r="H14" s="14">
        <v>77</v>
      </c>
      <c r="I14" s="14">
        <v>38</v>
      </c>
    </row>
    <row r="15" spans="1:13" x14ac:dyDescent="0.3">
      <c r="A15" s="8" t="s">
        <v>115</v>
      </c>
      <c r="B15" s="14"/>
      <c r="C15" s="14">
        <v>78</v>
      </c>
      <c r="D15" s="14">
        <v>40</v>
      </c>
      <c r="F15" s="8" t="s">
        <v>115</v>
      </c>
      <c r="G15" s="14">
        <v>3</v>
      </c>
      <c r="H15" s="14">
        <v>75</v>
      </c>
      <c r="I15" s="14">
        <v>36</v>
      </c>
    </row>
    <row r="16" spans="1:13" x14ac:dyDescent="0.3">
      <c r="A16" s="8" t="s">
        <v>117</v>
      </c>
      <c r="B16" s="14">
        <v>1</v>
      </c>
      <c r="C16" s="14">
        <v>77</v>
      </c>
      <c r="D16" s="14">
        <v>38</v>
      </c>
      <c r="F16" s="8" t="s">
        <v>117</v>
      </c>
      <c r="G16" s="14"/>
      <c r="H16" s="14">
        <v>78</v>
      </c>
      <c r="I16" s="14">
        <v>40</v>
      </c>
    </row>
    <row r="17" spans="1:9" x14ac:dyDescent="0.3">
      <c r="A17" s="8" t="s">
        <v>118</v>
      </c>
      <c r="B17" s="14">
        <v>4</v>
      </c>
      <c r="C17" s="14">
        <v>74</v>
      </c>
      <c r="D17" s="14">
        <v>36</v>
      </c>
      <c r="F17" s="8" t="s">
        <v>118</v>
      </c>
      <c r="G17" s="14">
        <v>2</v>
      </c>
      <c r="H17" s="14">
        <v>76</v>
      </c>
      <c r="I17" s="14">
        <v>38</v>
      </c>
    </row>
    <row r="18" spans="1:9" x14ac:dyDescent="0.3">
      <c r="A18" s="8" t="s">
        <v>119</v>
      </c>
      <c r="B18" s="14">
        <v>5</v>
      </c>
      <c r="C18" s="14">
        <v>73</v>
      </c>
      <c r="D18" s="14">
        <v>32</v>
      </c>
      <c r="F18" s="8" t="s">
        <v>119</v>
      </c>
      <c r="G18" s="14"/>
      <c r="H18" s="14">
        <v>78</v>
      </c>
      <c r="I18" s="14">
        <v>40</v>
      </c>
    </row>
    <row r="19" spans="1:9" x14ac:dyDescent="0.3">
      <c r="A19" s="8" t="s">
        <v>120</v>
      </c>
      <c r="B19" s="14">
        <v>3</v>
      </c>
      <c r="C19" s="14">
        <v>75</v>
      </c>
      <c r="D19" s="14">
        <v>38</v>
      </c>
      <c r="F19" s="8" t="s">
        <v>120</v>
      </c>
      <c r="G19" s="14">
        <v>4</v>
      </c>
      <c r="H19" s="14">
        <v>74</v>
      </c>
      <c r="I19" s="14">
        <v>36</v>
      </c>
    </row>
  </sheetData>
  <dataConsolidate/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CED89-341E-4158-8CAD-8E4BFEB854E7}">
  <sheetPr codeName="Sheet7"/>
  <dimension ref="A1:E7"/>
  <sheetViews>
    <sheetView workbookViewId="0"/>
  </sheetViews>
  <sheetFormatPr defaultRowHeight="16.5" x14ac:dyDescent="0.3"/>
  <sheetData>
    <row r="1" spans="1:5" x14ac:dyDescent="0.3">
      <c r="B1" s="19" t="s">
        <v>129</v>
      </c>
      <c r="C1" s="19"/>
      <c r="D1" s="19"/>
      <c r="E1" s="19"/>
    </row>
    <row r="2" spans="1:5" x14ac:dyDescent="0.3">
      <c r="A2" s="8" t="s">
        <v>110</v>
      </c>
      <c r="B2" s="8" t="s">
        <v>130</v>
      </c>
      <c r="C2" s="8" t="s">
        <v>131</v>
      </c>
      <c r="D2" s="8" t="s">
        <v>132</v>
      </c>
      <c r="E2" s="8" t="s">
        <v>133</v>
      </c>
    </row>
    <row r="3" spans="1:5" x14ac:dyDescent="0.3">
      <c r="A3" s="8" t="s">
        <v>134</v>
      </c>
      <c r="B3" s="8" t="s">
        <v>135</v>
      </c>
      <c r="C3" s="8">
        <v>82</v>
      </c>
      <c r="D3" s="8">
        <v>70</v>
      </c>
      <c r="E3" s="8">
        <f>AVERAGE(C3:D3)</f>
        <v>76</v>
      </c>
    </row>
    <row r="4" spans="1:5" x14ac:dyDescent="0.3">
      <c r="A4" s="8" t="s">
        <v>136</v>
      </c>
      <c r="B4" s="8" t="s">
        <v>137</v>
      </c>
      <c r="C4" s="8">
        <v>98</v>
      </c>
      <c r="D4" s="8">
        <v>80</v>
      </c>
      <c r="E4" s="8">
        <f>AVERAGE(C4:D4)</f>
        <v>89</v>
      </c>
    </row>
    <row r="5" spans="1:5" x14ac:dyDescent="0.3">
      <c r="A5" s="8" t="s">
        <v>138</v>
      </c>
      <c r="B5" s="8" t="s">
        <v>139</v>
      </c>
      <c r="C5" s="8">
        <v>68</v>
      </c>
      <c r="D5" s="8">
        <v>74</v>
      </c>
      <c r="E5" s="8">
        <f>AVERAGE(C5:D5)</f>
        <v>71</v>
      </c>
    </row>
    <row r="6" spans="1:5" x14ac:dyDescent="0.3">
      <c r="A6" s="8" t="s">
        <v>140</v>
      </c>
      <c r="B6" s="8" t="s">
        <v>135</v>
      </c>
      <c r="C6" s="8">
        <v>58</v>
      </c>
      <c r="D6" s="8">
        <v>64</v>
      </c>
      <c r="E6" s="8">
        <f>AVERAGE(C6:D6)</f>
        <v>61</v>
      </c>
    </row>
    <row r="7" spans="1:5" x14ac:dyDescent="0.3">
      <c r="A7" s="8" t="s">
        <v>141</v>
      </c>
      <c r="B7" s="8" t="s">
        <v>139</v>
      </c>
      <c r="C7" s="8">
        <v>78</v>
      </c>
      <c r="D7" s="8">
        <v>82</v>
      </c>
      <c r="E7" s="8">
        <f>AVERAGE(C7:D7)</f>
        <v>80</v>
      </c>
    </row>
  </sheetData>
  <mergeCells count="1">
    <mergeCell ref="B1:E1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6F788-29CE-493E-B138-53822904EF06}">
  <sheetPr codeName="Sheet8"/>
  <dimension ref="A1:H11"/>
  <sheetViews>
    <sheetView workbookViewId="0"/>
  </sheetViews>
  <sheetFormatPr defaultRowHeight="16.5" x14ac:dyDescent="0.3"/>
  <cols>
    <col min="1" max="1" width="7.125" bestFit="1" customWidth="1"/>
    <col min="2" max="2" width="11" bestFit="1" customWidth="1"/>
    <col min="3" max="3" width="6" customWidth="1"/>
    <col min="4" max="4" width="9.25" bestFit="1" customWidth="1"/>
    <col min="5" max="6" width="10.875" bestFit="1" customWidth="1"/>
    <col min="7" max="7" width="9.375" bestFit="1" customWidth="1"/>
    <col min="8" max="8" width="13" bestFit="1" customWidth="1"/>
  </cols>
  <sheetData>
    <row r="1" spans="1:8" x14ac:dyDescent="0.3">
      <c r="A1" s="15" t="s">
        <v>165</v>
      </c>
      <c r="B1" s="15" t="s">
        <v>47</v>
      </c>
      <c r="C1" s="15" t="s">
        <v>142</v>
      </c>
      <c r="D1" s="15" t="s">
        <v>143</v>
      </c>
      <c r="E1" s="15" t="s">
        <v>144</v>
      </c>
      <c r="F1" s="15" t="s">
        <v>145</v>
      </c>
      <c r="G1" s="15" t="s">
        <v>146</v>
      </c>
      <c r="H1" s="15" t="s">
        <v>147</v>
      </c>
    </row>
    <row r="2" spans="1:8" x14ac:dyDescent="0.3">
      <c r="A2" s="9" t="s">
        <v>148</v>
      </c>
      <c r="B2" s="9" t="s">
        <v>149</v>
      </c>
      <c r="C2" s="9" t="s">
        <v>150</v>
      </c>
      <c r="D2" s="9">
        <v>25</v>
      </c>
      <c r="E2" s="16">
        <v>6160000</v>
      </c>
      <c r="F2" s="16">
        <v>9856000</v>
      </c>
      <c r="G2" s="16">
        <v>308000</v>
      </c>
      <c r="H2" s="16">
        <v>161392000</v>
      </c>
    </row>
    <row r="3" spans="1:8" x14ac:dyDescent="0.3">
      <c r="A3" s="9" t="s">
        <v>151</v>
      </c>
      <c r="B3" s="9" t="s">
        <v>149</v>
      </c>
      <c r="C3" s="9" t="s">
        <v>152</v>
      </c>
      <c r="D3" s="9">
        <v>12</v>
      </c>
      <c r="E3" s="16">
        <v>4400000</v>
      </c>
      <c r="F3" s="16">
        <v>7040000</v>
      </c>
      <c r="G3" s="16">
        <v>88000</v>
      </c>
      <c r="H3" s="16">
        <v>28195200</v>
      </c>
    </row>
    <row r="4" spans="1:8" x14ac:dyDescent="0.3">
      <c r="A4" s="9" t="s">
        <v>153</v>
      </c>
      <c r="B4" s="9" t="s">
        <v>154</v>
      </c>
      <c r="C4" s="9" t="s">
        <v>150</v>
      </c>
      <c r="D4" s="9">
        <v>21</v>
      </c>
      <c r="E4" s="16">
        <v>6160000</v>
      </c>
      <c r="F4" s="16">
        <v>9856000</v>
      </c>
      <c r="G4" s="16">
        <v>308000</v>
      </c>
      <c r="H4" s="16">
        <v>6172000</v>
      </c>
    </row>
    <row r="5" spans="1:8" x14ac:dyDescent="0.3">
      <c r="A5" s="9" t="s">
        <v>155</v>
      </c>
      <c r="B5" s="9" t="s">
        <v>76</v>
      </c>
      <c r="C5" s="9" t="s">
        <v>156</v>
      </c>
      <c r="D5" s="9">
        <v>1</v>
      </c>
      <c r="E5" s="16">
        <v>3300000</v>
      </c>
      <c r="F5" s="16">
        <v>4400000</v>
      </c>
      <c r="G5" s="16">
        <v>44000</v>
      </c>
      <c r="H5" s="16">
        <v>0</v>
      </c>
    </row>
    <row r="6" spans="1:8" x14ac:dyDescent="0.3">
      <c r="A6" s="9" t="s">
        <v>157</v>
      </c>
      <c r="B6" s="9" t="s">
        <v>76</v>
      </c>
      <c r="C6" s="9" t="s">
        <v>158</v>
      </c>
      <c r="D6" s="9">
        <v>9</v>
      </c>
      <c r="E6" s="16">
        <v>3960000</v>
      </c>
      <c r="F6" s="16">
        <v>6336000</v>
      </c>
      <c r="G6" s="16">
        <v>79200</v>
      </c>
      <c r="H6" s="16">
        <v>20623680</v>
      </c>
    </row>
    <row r="7" spans="1:8" x14ac:dyDescent="0.3">
      <c r="A7" s="9" t="s">
        <v>159</v>
      </c>
      <c r="B7" s="9" t="s">
        <v>149</v>
      </c>
      <c r="C7" s="9" t="s">
        <v>152</v>
      </c>
      <c r="D7" s="9">
        <v>18</v>
      </c>
      <c r="E7" s="16">
        <v>4400000</v>
      </c>
      <c r="F7" s="16">
        <v>7040000</v>
      </c>
      <c r="G7" s="16">
        <v>88000</v>
      </c>
      <c r="H7" s="16">
        <v>38755200</v>
      </c>
    </row>
    <row r="8" spans="1:8" x14ac:dyDescent="0.3">
      <c r="A8" s="9" t="s">
        <v>160</v>
      </c>
      <c r="B8" s="9" t="s">
        <v>149</v>
      </c>
      <c r="C8" s="9" t="s">
        <v>161</v>
      </c>
      <c r="D8" s="9">
        <v>22</v>
      </c>
      <c r="E8" s="16">
        <v>5500000</v>
      </c>
      <c r="F8" s="16">
        <v>8800000</v>
      </c>
      <c r="G8" s="16">
        <v>275000</v>
      </c>
      <c r="H8" s="16">
        <v>57308000</v>
      </c>
    </row>
    <row r="9" spans="1:8" x14ac:dyDescent="0.3">
      <c r="A9" s="9" t="s">
        <v>162</v>
      </c>
      <c r="B9" s="9" t="s">
        <v>154</v>
      </c>
      <c r="C9" s="9" t="s">
        <v>158</v>
      </c>
      <c r="D9" s="9">
        <v>14</v>
      </c>
      <c r="E9" s="16">
        <v>3960000</v>
      </c>
      <c r="F9" s="16">
        <v>6336000</v>
      </c>
      <c r="G9" s="16">
        <v>79200</v>
      </c>
      <c r="H9" s="16">
        <v>28543680</v>
      </c>
    </row>
    <row r="10" spans="1:8" x14ac:dyDescent="0.3">
      <c r="A10" s="9" t="s">
        <v>163</v>
      </c>
      <c r="B10" s="9" t="s">
        <v>149</v>
      </c>
      <c r="C10" s="9" t="s">
        <v>156</v>
      </c>
      <c r="D10" s="9">
        <v>1</v>
      </c>
      <c r="E10" s="16">
        <v>3300000</v>
      </c>
      <c r="F10" s="16">
        <v>4400000</v>
      </c>
      <c r="G10" s="16">
        <v>44000</v>
      </c>
      <c r="H10" s="16">
        <v>0</v>
      </c>
    </row>
    <row r="11" spans="1:8" x14ac:dyDescent="0.3">
      <c r="A11" s="9" t="s">
        <v>164</v>
      </c>
      <c r="B11" s="9" t="s">
        <v>76</v>
      </c>
      <c r="C11" s="9" t="s">
        <v>158</v>
      </c>
      <c r="D11" s="9">
        <v>7</v>
      </c>
      <c r="E11" s="16">
        <v>3960000</v>
      </c>
      <c r="F11" s="16">
        <v>6336000</v>
      </c>
      <c r="G11" s="16">
        <v>79200</v>
      </c>
      <c r="H11" s="16">
        <v>17455680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8116-EB78-4502-BF6C-209E3CBF33F0}">
  <sheetPr codeName="Sheet1"/>
  <dimension ref="A1:H7"/>
  <sheetViews>
    <sheetView workbookViewId="0"/>
  </sheetViews>
  <sheetFormatPr defaultRowHeight="16.5" x14ac:dyDescent="0.3"/>
  <cols>
    <col min="2" max="2" width="15.125" bestFit="1" customWidth="1"/>
    <col min="7" max="7" width="15.125" bestFit="1" customWidth="1"/>
  </cols>
  <sheetData>
    <row r="1" spans="1:8" x14ac:dyDescent="0.3">
      <c r="A1" t="s">
        <v>166</v>
      </c>
    </row>
    <row r="3" spans="1:8" x14ac:dyDescent="0.3">
      <c r="A3" s="13" t="s">
        <v>178</v>
      </c>
      <c r="B3" s="13" t="s">
        <v>167</v>
      </c>
      <c r="C3" s="13" t="s">
        <v>168</v>
      </c>
      <c r="D3" s="13" t="s">
        <v>169</v>
      </c>
      <c r="G3" t="s">
        <v>167</v>
      </c>
      <c r="H3" t="s">
        <v>169</v>
      </c>
    </row>
    <row r="4" spans="1:8" x14ac:dyDescent="0.3">
      <c r="A4" t="s">
        <v>170</v>
      </c>
      <c r="B4" t="s">
        <v>171</v>
      </c>
      <c r="C4" t="s">
        <v>172</v>
      </c>
      <c r="D4">
        <v>5000</v>
      </c>
      <c r="G4" t="s">
        <v>171</v>
      </c>
      <c r="H4">
        <v>5000</v>
      </c>
    </row>
    <row r="5" spans="1:8" x14ac:dyDescent="0.3">
      <c r="A5" t="s">
        <v>173</v>
      </c>
      <c r="B5" t="s">
        <v>171</v>
      </c>
      <c r="C5" t="s">
        <v>174</v>
      </c>
      <c r="D5">
        <v>5000</v>
      </c>
      <c r="G5" t="s">
        <v>175</v>
      </c>
      <c r="H5">
        <v>6000</v>
      </c>
    </row>
    <row r="6" spans="1:8" x14ac:dyDescent="0.3">
      <c r="A6" t="s">
        <v>176</v>
      </c>
      <c r="B6" t="s">
        <v>175</v>
      </c>
      <c r="C6" t="s">
        <v>174</v>
      </c>
      <c r="D6">
        <v>6000</v>
      </c>
    </row>
    <row r="7" spans="1:8" x14ac:dyDescent="0.3">
      <c r="A7" t="s">
        <v>177</v>
      </c>
      <c r="B7" t="s">
        <v>175</v>
      </c>
      <c r="C7" t="s">
        <v>172</v>
      </c>
      <c r="D7">
        <v>6000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cmd원서접수">
          <controlPr defaultSize="0" autoLine="0" r:id="rId4">
            <anchor moveWithCells="1">
              <from>
                <xdr:col>4</xdr:col>
                <xdr:colOff>28575</xdr:colOff>
                <xdr:row>0</xdr:row>
                <xdr:rowOff>66675</xdr:rowOff>
              </from>
              <to>
                <xdr:col>5</xdr:col>
                <xdr:colOff>466725</xdr:colOff>
                <xdr:row>1</xdr:row>
                <xdr:rowOff>142875</xdr:rowOff>
              </to>
            </anchor>
          </controlPr>
        </control>
      </mc:Choice>
      <mc:Fallback>
        <control shapeId="2049" r:id="rId3" name="cmd원서접수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남현수</cp:lastModifiedBy>
  <dcterms:created xsi:type="dcterms:W3CDTF">2023-05-12T01:27:33Z</dcterms:created>
  <dcterms:modified xsi:type="dcterms:W3CDTF">2026-01-05T03:20:46Z</dcterms:modified>
</cp:coreProperties>
</file>