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1 엑셀/04 실전모의고사/"/>
    </mc:Choice>
  </mc:AlternateContent>
  <xr:revisionPtr revIDLastSave="113" documentId="13_ncr:1_{32BBB527-8B41-49B4-A99B-21984724029A}" xr6:coauthVersionLast="47" xr6:coauthVersionMax="47" xr10:uidLastSave="{8AA40486-1308-4242-918D-14CF2FDA08CB}"/>
  <bookViews>
    <workbookView xWindow="-108" yWindow="-108" windowWidth="23256" windowHeight="12456" firstSheet="1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eta.T" hidden="1" xlm="1">#NAME?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2" l="1" a="1"/>
  <c r="C21" i="2" a="1"/>
  <c r="C22" i="2" a="1"/>
  <c r="C19" i="2" a="1"/>
  <c r="B19" i="2" a="1"/>
  <c r="B19" i="2" s="1"/>
  <c r="B20" i="2" a="1"/>
  <c r="B20" i="2" s="1"/>
  <c r="B21" i="2" a="1"/>
  <c r="B21" i="2" s="1"/>
  <c r="B22" i="2" a="1"/>
  <c r="B22" i="2" s="1"/>
  <c r="F26" i="8"/>
  <c r="E26" i="8"/>
  <c r="D26" i="8"/>
  <c r="F18" i="8"/>
  <c r="E18" i="8"/>
  <c r="D18" i="8"/>
  <c r="F14" i="8"/>
  <c r="E14" i="8"/>
  <c r="D14" i="8"/>
  <c r="F7" i="8"/>
  <c r="E7" i="8"/>
  <c r="D7" i="8"/>
  <c r="F27" i="8"/>
  <c r="E27" i="8"/>
  <c r="D27" i="8"/>
  <c r="F19" i="8"/>
  <c r="E19" i="8"/>
  <c r="D19" i="8"/>
  <c r="F15" i="8"/>
  <c r="E15" i="8"/>
  <c r="D15" i="8"/>
  <c r="F8" i="8"/>
  <c r="F43" i="8" s="1"/>
  <c r="E8" i="8"/>
  <c r="D8" i="8"/>
  <c r="A20" i="1"/>
  <c r="I10" i="5"/>
  <c r="J10" i="5"/>
  <c r="F11" i="2" a="1"/>
  <c r="F7" i="2" a="1"/>
  <c r="F4" i="2" a="1"/>
  <c r="F8" i="2" a="1"/>
  <c r="F5" i="2" a="1"/>
  <c r="F9" i="2" a="1"/>
  <c r="F6" i="2" a="1"/>
  <c r="F10" i="2" a="1"/>
  <c r="F3" i="2" a="1"/>
  <c r="C21" i="2" l="1"/>
  <c r="C20" i="2"/>
  <c r="D44" i="8"/>
  <c r="E44" i="8"/>
  <c r="F44" i="8"/>
  <c r="D43" i="8"/>
  <c r="E43" i="8"/>
  <c r="F9" i="2"/>
  <c r="G9" i="2" s="1"/>
  <c r="F5" i="2"/>
  <c r="G5" i="2" s="1"/>
  <c r="F8" i="2"/>
  <c r="G8" i="2" s="1"/>
  <c r="F4" i="2"/>
  <c r="G4" i="2" s="1"/>
  <c r="F7" i="2"/>
  <c r="G7" i="2" s="1"/>
  <c r="F11" i="2"/>
  <c r="G11" i="2" s="1"/>
  <c r="F10" i="2"/>
  <c r="G10" i="2" s="1"/>
  <c r="F6" i="2"/>
  <c r="F3" i="2"/>
  <c r="G3" i="2" s="1"/>
  <c r="C22" i="2" l="1"/>
  <c r="E19" i="2"/>
  <c r="G6" i="2"/>
  <c r="C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18CB12E-35CD-4C82-A994-60DDE1C340B9}" name="MS Access Database_Query" type="1" refreshedVersion="8" background="1">
    <dbPr connection="DSN=MS Access Database;DBQ=C:\Users\이다연\OneDrive\문서\2026기본서_컴활1급실기\01 엑셀\04 실전모의고사\가전제품판매.accdb;DefaultDir=C:\Users\이다연\OneDrive\문서\2026기본서_컴활1급실기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<sst xmlns="http://schemas.openxmlformats.org/spreadsheetml/2006/main" count="311" uniqueCount="151">
  <si>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</si>
  <si>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</si>
  <si>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</si>
  <si>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</si>
  <si>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</si>
  <si>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</si>
  <si>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</si>
  <si>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</si>
  <si>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</si>
  <si>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</si>
  <si>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</si>
  <si>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</si>
  <si>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</si>
  <si>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</si>
  <si>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</si>
  <si>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</si>
  <si>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</si>
  <si>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</si>
  <si>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</si>
  <si>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</si>
  <si>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</si>
  <si>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</si>
  <si>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</si>
  <si>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</si>
  <si>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</si>
  <si>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</si>
  <si>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</si>
  <si>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</si>
  <si>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</si>
  <si>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</si>
  <si>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</si>
  <si>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</si>
  <si>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</si>
  <si>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</si>
  <si>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</si>
  <si>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</si>
  <si>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</si>
  <si>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</si>
  <si>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</si>
  <si>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</si>
  <si>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</si>
  <si>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</si>
  <si>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</si>
  <si>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</si>
  <si>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</si>
  <si>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</si>
  <si>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</si>
  <si>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</si>
  <si>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</si>
  <si>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</si>
  <si>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</si>
  <si>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</si>
  <si>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</si>
  <si>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</si>
  <si>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</si>
  <si>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</si>
  <si>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</si>
  <si>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</si>
  <si>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</si>
  <si>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</si>
  <si>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</si>
  <si>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</si>
  <si>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</si>
  <si>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</si>
  <si>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</si>
  <si>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</si>
  <si>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</si>
  <si>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</si>
  <si>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</si>
  <si>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</si>
  <si>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</si>
  <si>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</si>
  <si>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</si>
  <si>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</si>
  <si>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</si>
  <si>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</si>
  <si>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</si>
  <si>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</si>
  <si>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</si>
  <si>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</si>
  <si>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</si>
  <si>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</si>
  <si>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</si>
  <si>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</si>
  <si>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</si>
  <si>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</si>
  <si>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</si>
  <si>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</si>
  <si>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</si>
  <si>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</si>
  <si>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</si>
  <si>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</si>
  <si>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</si>
  <si>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</si>
  <si>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</si>
  <si>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</si>
  <si>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</si>
  <si>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</si>
  <si>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</si>
  <si>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</si>
  <si>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</si>
  <si>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</si>
  <si>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</si>
  <si>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</si>
  <si>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</si>
  <si>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</si>
  <si>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</si>
  <si>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</si>
  <si>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</si>
  <si>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</si>
  <si>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</si>
  <si>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</si>
  <si>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</si>
  <si>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</si>
  <si>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</si>
  <si>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</si>
  <si>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</si>
  <si>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</si>
  <si>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</si>
  <si>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</si>
  <si>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</si>
  <si>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</si>
  <si>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</si>
  <si>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판매실적</t>
    <phoneticPr fontId="1" type="noConversion"/>
  </si>
  <si>
    <t>&lt;=15000</t>
    <phoneticPr fontId="1" type="noConversion"/>
  </si>
  <si>
    <t>성과급</t>
    <phoneticPr fontId="1" type="noConversion"/>
  </si>
  <si>
    <t>&lt;=1000</t>
    <phoneticPr fontId="1" type="noConversion"/>
  </si>
  <si>
    <t>고급형</t>
  </si>
  <si>
    <t>보급형</t>
  </si>
  <si>
    <t>중급형</t>
  </si>
  <si>
    <t>총합계</t>
  </si>
  <si>
    <t>AUD</t>
  </si>
  <si>
    <t>TV</t>
  </si>
  <si>
    <t>VCR</t>
  </si>
  <si>
    <t>합계 : 판매액</t>
  </si>
  <si>
    <t>등급</t>
  </si>
  <si>
    <t>제품명</t>
  </si>
  <si>
    <t>평균 : 단가</t>
  </si>
  <si>
    <t>평균 : 판매량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</si>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</sst>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&quot;★&quot;#,##0&quot;원&quot;;[Blue]\-#,##0&quot;원&quot;;#,##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1" xfId="1" applyNumberFormat="1" applyFont="1" applyBorder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12" fillId="0" borderId="0" xfId="0" applyFont="1">
      <alignment vertical="center"/>
    </xf>
    <xf numFmtId="178" fontId="10" fillId="0" borderId="1" xfId="1" applyNumberFormat="1" applyFon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15240</xdr:colOff>
      <xdr:row>7</xdr:row>
      <xdr:rowOff>0</xdr:rowOff>
    </xdr:from>
    <xdr:to>
      <xdr:col>9</xdr:col>
      <xdr:colOff>7620</xdr:colOff>
      <xdr:row>8</xdr:row>
      <xdr:rowOff>30480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B9E50E8B-D0A7-00E6-D298-D5AC24627202}"/>
            </a:ext>
          </a:extLst>
        </xdr:cNvPr>
        <xdr:cNvSpPr/>
      </xdr:nvSpPr>
      <xdr:spPr>
        <a:xfrm>
          <a:off x="5326380" y="1569720"/>
          <a:ext cx="876300" cy="251460"/>
        </a:xfrm>
        <a:prstGeom prst="irregularSeal1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213360</xdr:colOff>
      <xdr:row>4</xdr:row>
      <xdr:rowOff>114300</xdr:rowOff>
    </xdr:from>
    <xdr:to>
      <xdr:col>8</xdr:col>
      <xdr:colOff>15240</xdr:colOff>
      <xdr:row>7</xdr:row>
      <xdr:rowOff>100293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873EFD49-FD08-CA08-6B53-69CFC5C134A1}"/>
            </a:ext>
          </a:extLst>
        </xdr:cNvPr>
        <xdr:cNvCxnSpPr>
          <a:stCxn id="3" idx="1"/>
        </xdr:cNvCxnSpPr>
      </xdr:nvCxnSpPr>
      <xdr:spPr>
        <a:xfrm flipH="1" flipV="1">
          <a:off x="1828800" y="1021080"/>
          <a:ext cx="3497580" cy="648933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708660</xdr:colOff>
      <xdr:row>24</xdr:row>
      <xdr:rowOff>0</xdr:rowOff>
    </xdr:from>
    <xdr:to>
      <xdr:col>6</xdr:col>
      <xdr:colOff>7620</xdr:colOff>
      <xdr:row>25</xdr:row>
      <xdr:rowOff>205740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4D419CC-3487-78F4-CD36-DE1A7DE8DBFE}"/>
            </a:ext>
          </a:extLst>
        </xdr:cNvPr>
        <xdr:cNvSpPr/>
      </xdr:nvSpPr>
      <xdr:spPr>
        <a:xfrm>
          <a:off x="3253740" y="5303520"/>
          <a:ext cx="868680" cy="4267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60960</xdr:colOff>
      <xdr:row>24</xdr:row>
      <xdr:rowOff>15240</xdr:rowOff>
    </xdr:from>
    <xdr:to>
      <xdr:col>7</xdr:col>
      <xdr:colOff>0</xdr:colOff>
      <xdr:row>25</xdr:row>
      <xdr:rowOff>213360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B3943A9-2C93-4420-1AD8-EEABDB396BAB}"/>
            </a:ext>
          </a:extLst>
        </xdr:cNvPr>
        <xdr:cNvSpPr/>
      </xdr:nvSpPr>
      <xdr:spPr>
        <a:xfrm>
          <a:off x="4175760" y="5318760"/>
          <a:ext cx="99822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91440</xdr:colOff>
          <xdr:row>2</xdr:row>
          <xdr:rowOff>106680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6063.995013541666" backgroundQuery="1" createdVersion="8" refreshedVersion="8" minRefreshableVersion="3" recordCount="60" xr:uid="{7BE8567E-CD1E-4583-ADE8-7CC5F0B09958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EB15AD-0B4D-4BBA-972E-32EF04EEE5D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16" firstHeaderRow="0" firstDataRow="1" firstDataCol="2"/>
  <pivotFields count="5">
    <pivotField axis="axisRow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단가" fld="3" subtotal="average" baseField="0" baseItem="0" numFmtId="177"/>
    <dataField name="평균 : 판매량" fld="2" subtotal="average" baseField="0" baseItem="1" numFmtId="177"/>
    <dataField name="합계 : 판매액" fld="4" baseField="0" baseItem="1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topLeftCell="A6" workbookViewId="0">
      <selection activeCell="H14" sqref="H14"/>
    </sheetView>
  </sheetViews>
  <sheetFormatPr defaultRowHeight="17.399999999999999"/>
  <cols>
    <col min="2" max="2" width="11" bestFit="1" customWidth="1"/>
    <col min="3" max="3" width="7.09765625" bestFit="1" customWidth="1"/>
    <col min="4" max="4" width="10.19921875" customWidth="1"/>
    <col min="5" max="6" width="7.5" customWidth="1"/>
  </cols>
  <sheetData>
    <row r="1" spans="1:6" ht="21">
      <c r="A1" s="35" t="s">
        <v>34</v>
      </c>
      <c r="B1" s="36"/>
      <c r="C1" s="36"/>
      <c r="D1" s="36"/>
      <c r="E1" s="36"/>
      <c r="F1" s="36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 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topLeftCell="A4" workbookViewId="0">
      <selection activeCell="G19" sqref="G19"/>
    </sheetView>
  </sheetViews>
  <sheetFormatPr defaultRowHeight="17.399999999999999"/>
  <cols>
    <col min="1" max="2" width="11" bestFit="1" customWidth="1"/>
    <col min="3" max="3" width="12.59765625" customWidth="1"/>
    <col min="4" max="4" width="11" customWidth="1"/>
    <col min="6" max="6" width="14.097656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(D3+F3)*(1-HLOOKUP(D3+F3,$B$14:$E$15,2))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(D4+F4)*(1-HLOOKUP(D4+F4,$B$14:$E$15,2))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29" cm="1">
        <f t="array" ref="B19">MEDIAN(IF($C$3:$C$11=A19&amp;"급",$E$3:$E$11))</f>
        <v>28000</v>
      </c>
      <c r="C19" s="34">
        <f t="array" ref="C19">SUM(($C$3:$C$11=$A19&amp;"급")*($E$3:$E$11&gt;=10000)*$F$3:$F$11)</f>
        <v>7000</v>
      </c>
      <c r="E19" s="8">
        <f>DCOUNTA($A$2:$G$11,1,$E$21:$F$22)</f>
        <v>3</v>
      </c>
    </row>
    <row r="20" spans="1:6">
      <c r="A20" s="2">
        <v>3</v>
      </c>
      <c r="B20" s="29">
        <f t="array" ref="B20">MEDIAN(IF($C$3:$C$11=A20&amp;"급",$E$3:$E$11))</f>
        <v>10500</v>
      </c>
      <c r="C20" s="34">
        <f t="array" ref="C20">SUM(($C$3:$C$11=$A20&amp;"급")*($E$3:$E$11&gt;=10000)*$F$3:$F$11)</f>
        <v>8700</v>
      </c>
    </row>
    <row r="21" spans="1:6">
      <c r="A21" s="2">
        <v>4</v>
      </c>
      <c r="B21" s="29">
        <f t="array" ref="B21">MEDIAN(IF($C$3:$C$11=A21&amp;"급",$E$3:$E$11))</f>
        <v>19500</v>
      </c>
      <c r="C21" s="34">
        <f t="array" ref="C21">SUM(($C$3:$C$11=$A21&amp;"급")*($E$3:$E$11&gt;=10000)*$F$3:$F$11)</f>
        <v>8000</v>
      </c>
      <c r="E21" s="11" t="s">
        <v>123</v>
      </c>
      <c r="F21" s="11" t="s">
        <v>125</v>
      </c>
    </row>
    <row r="22" spans="1:6">
      <c r="A22" s="2">
        <v>5</v>
      </c>
      <c r="B22" s="29">
        <f t="array" ref="B22">MEDIAN(IF($C$3:$C$11=A22&amp;"급",$E$3:$E$11))</f>
        <v>10500</v>
      </c>
      <c r="C22" s="34">
        <f t="array" ref="C22">SUM(($C$3:$C$11=$A22&amp;"급")*($E$3:$E$11&gt;=10000)*$F$3:$F$11)</f>
        <v>3000</v>
      </c>
      <c r="E22" s="11" t="s">
        <v>124</v>
      </c>
      <c r="F22" s="11" t="s">
        <v>126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6"/>
  <sheetViews>
    <sheetView workbookViewId="0">
      <selection activeCell="F6" sqref="F6"/>
    </sheetView>
  </sheetViews>
  <sheetFormatPr defaultRowHeight="17.399999999999999"/>
  <cols>
    <col min="1" max="1" width="11.19921875" bestFit="1" customWidth="1"/>
    <col min="2" max="2" width="8.796875" bestFit="1" customWidth="1"/>
    <col min="3" max="3" width="10.296875" bestFit="1" customWidth="1"/>
    <col min="4" max="4" width="12.296875" bestFit="1" customWidth="1"/>
    <col min="5" max="5" width="14.5" customWidth="1"/>
  </cols>
  <sheetData>
    <row r="3" spans="1:5">
      <c r="A3" s="30" t="s">
        <v>135</v>
      </c>
      <c r="B3" s="30" t="s">
        <v>136</v>
      </c>
      <c r="C3" t="s">
        <v>137</v>
      </c>
      <c r="D3" t="s">
        <v>138</v>
      </c>
      <c r="E3" t="s">
        <v>134</v>
      </c>
    </row>
    <row r="4" spans="1:5">
      <c r="A4" t="s">
        <v>127</v>
      </c>
      <c r="C4" s="31">
        <v>2500</v>
      </c>
      <c r="D4" s="31">
        <v>26.5</v>
      </c>
      <c r="E4" s="31">
        <v>25042500</v>
      </c>
    </row>
    <row r="5" spans="1:5">
      <c r="B5" t="s">
        <v>131</v>
      </c>
      <c r="C5" s="31">
        <v>2944.4444444444443</v>
      </c>
      <c r="D5" s="31">
        <v>29.125</v>
      </c>
      <c r="E5" s="31">
        <v>6174500</v>
      </c>
    </row>
    <row r="6" spans="1:5">
      <c r="B6" t="s">
        <v>132</v>
      </c>
      <c r="C6" s="31">
        <v>2437.5</v>
      </c>
      <c r="D6" s="31">
        <v>22.833333333333332</v>
      </c>
      <c r="E6" s="31">
        <v>2671500</v>
      </c>
    </row>
    <row r="7" spans="1:5">
      <c r="B7" t="s">
        <v>133</v>
      </c>
      <c r="C7" s="31">
        <v>1625</v>
      </c>
      <c r="D7" s="31">
        <v>26.75</v>
      </c>
      <c r="E7" s="31">
        <v>695500</v>
      </c>
    </row>
    <row r="8" spans="1:5">
      <c r="A8" t="s">
        <v>128</v>
      </c>
      <c r="C8" s="31">
        <v>2325</v>
      </c>
      <c r="D8" s="31">
        <v>30.684210526315791</v>
      </c>
      <c r="E8" s="31">
        <v>27109500</v>
      </c>
    </row>
    <row r="9" spans="1:5">
      <c r="B9" t="s">
        <v>131</v>
      </c>
      <c r="C9" s="31">
        <v>2833.3333333333335</v>
      </c>
      <c r="D9" s="31">
        <v>29.6</v>
      </c>
      <c r="E9" s="31">
        <v>2516000</v>
      </c>
    </row>
    <row r="10" spans="1:5">
      <c r="B10" t="s">
        <v>132</v>
      </c>
      <c r="C10" s="31">
        <v>2437.5</v>
      </c>
      <c r="D10" s="31">
        <v>27.125</v>
      </c>
      <c r="E10" s="31">
        <v>4231500</v>
      </c>
    </row>
    <row r="11" spans="1:5">
      <c r="B11" t="s">
        <v>133</v>
      </c>
      <c r="C11" s="31">
        <v>1666.6666666666667</v>
      </c>
      <c r="D11" s="31">
        <v>36.333333333333336</v>
      </c>
      <c r="E11" s="31">
        <v>2180000</v>
      </c>
    </row>
    <row r="12" spans="1:5">
      <c r="A12" t="s">
        <v>129</v>
      </c>
      <c r="C12" s="31">
        <v>2526.3157894736842</v>
      </c>
      <c r="D12" s="31">
        <v>27.117647058823529</v>
      </c>
      <c r="E12" s="31">
        <v>22128000</v>
      </c>
    </row>
    <row r="13" spans="1:5">
      <c r="B13" t="s">
        <v>131</v>
      </c>
      <c r="C13" s="31">
        <v>3000</v>
      </c>
      <c r="D13" s="31">
        <v>18.166666666666668</v>
      </c>
      <c r="E13" s="31">
        <v>2289000</v>
      </c>
    </row>
    <row r="14" spans="1:5">
      <c r="B14" t="s">
        <v>132</v>
      </c>
      <c r="C14" s="31">
        <v>2555.5555555555557</v>
      </c>
      <c r="D14" s="31">
        <v>34.555555555555557</v>
      </c>
      <c r="E14" s="31">
        <v>7153000</v>
      </c>
    </row>
    <row r="15" spans="1:5">
      <c r="B15" t="s">
        <v>133</v>
      </c>
      <c r="C15" s="31">
        <v>1333.3333333333333</v>
      </c>
      <c r="D15" s="31">
        <v>20.5</v>
      </c>
      <c r="E15" s="31">
        <v>164000</v>
      </c>
    </row>
    <row r="16" spans="1:5">
      <c r="A16" t="s">
        <v>130</v>
      </c>
      <c r="C16" s="31">
        <v>2450</v>
      </c>
      <c r="D16" s="31">
        <v>28.166666666666668</v>
      </c>
      <c r="E16" s="31">
        <v>223587000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44"/>
  <sheetViews>
    <sheetView topLeftCell="A10" workbookViewId="0">
      <selection activeCell="J25" sqref="J25"/>
    </sheetView>
  </sheetViews>
  <sheetFormatPr defaultRowHeight="17.399999999999999" outlineLevelRow="4"/>
  <cols>
    <col min="1" max="1" width="9.19921875" customWidth="1"/>
    <col min="2" max="2" width="7.59765625" customWidth="1"/>
    <col min="3" max="3" width="12.69921875" customWidth="1"/>
    <col min="4" max="5" width="10.09765625" customWidth="1"/>
    <col min="6" max="6" width="9.3984375" customWidth="1"/>
    <col min="7" max="7" width="10.3984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139</v>
      </c>
    </row>
    <row r="4" spans="1:8" outlineLevel="4">
      <c r="A4" t="s">
        <v>91</v>
      </c>
      <c r="B4" t="s">
        <v>78</v>
      </c>
      <c r="C4" t="s">
        <v>79</v>
      </c>
      <c r="D4" s="28">
        <v>120000</v>
      </c>
      <c r="E4" s="28">
        <v>102000</v>
      </c>
      <c r="F4" s="28">
        <v>18000</v>
      </c>
      <c r="G4" s="28">
        <v>4200</v>
      </c>
      <c r="H4" t="s">
        <v>140</v>
      </c>
    </row>
    <row r="5" spans="1:8" outlineLevel="4">
      <c r="A5" t="s">
        <v>77</v>
      </c>
      <c r="B5" t="s">
        <v>78</v>
      </c>
      <c r="C5" t="s">
        <v>79</v>
      </c>
      <c r="D5" s="28">
        <v>110000</v>
      </c>
      <c r="E5" s="28">
        <v>74800</v>
      </c>
      <c r="F5" s="28">
        <v>35200</v>
      </c>
      <c r="G5" s="28">
        <v>1980</v>
      </c>
      <c r="H5" t="s">
        <v>140</v>
      </c>
    </row>
    <row r="6" spans="1:8" outlineLevel="4">
      <c r="A6" t="s">
        <v>92</v>
      </c>
      <c r="B6" t="s">
        <v>78</v>
      </c>
      <c r="C6" t="s">
        <v>79</v>
      </c>
      <c r="D6" s="28">
        <v>89000</v>
      </c>
      <c r="E6" s="28">
        <v>66750</v>
      </c>
      <c r="F6" s="28">
        <v>22250</v>
      </c>
      <c r="G6" s="28">
        <v>1335</v>
      </c>
      <c r="H6" t="s">
        <v>140</v>
      </c>
    </row>
    <row r="7" spans="1:8" outlineLevel="3">
      <c r="C7" s="32" t="s">
        <v>146</v>
      </c>
      <c r="D7" s="28">
        <f>SUBTOTAL(1,D4:D6)</f>
        <v>106333.33333333333</v>
      </c>
      <c r="E7" s="28">
        <f>SUBTOTAL(1,E4:E6)</f>
        <v>81183.333333333328</v>
      </c>
      <c r="F7" s="28">
        <f>SUBTOTAL(1,F4:F6)</f>
        <v>25150</v>
      </c>
      <c r="G7" s="28"/>
    </row>
    <row r="8" spans="1:8" outlineLevel="2">
      <c r="C8" s="32" t="s">
        <v>142</v>
      </c>
      <c r="D8" s="28">
        <f>SUBTOTAL(9,D4:D6)</f>
        <v>319000</v>
      </c>
      <c r="E8" s="28">
        <f>SUBTOTAL(9,E4:E6)</f>
        <v>243550</v>
      </c>
      <c r="F8" s="28">
        <f>SUBTOTAL(9,F4:F6)</f>
        <v>75450</v>
      </c>
      <c r="G8" s="28"/>
    </row>
    <row r="9" spans="1:8" outlineLevel="4">
      <c r="A9" t="s">
        <v>74</v>
      </c>
      <c r="B9" t="s">
        <v>75</v>
      </c>
      <c r="C9" t="s">
        <v>76</v>
      </c>
      <c r="D9" s="28">
        <v>94000</v>
      </c>
      <c r="E9" s="28">
        <v>58280</v>
      </c>
      <c r="F9" s="28">
        <v>35720</v>
      </c>
      <c r="G9" s="28">
        <v>1128</v>
      </c>
      <c r="H9" t="s">
        <v>140</v>
      </c>
    </row>
    <row r="10" spans="1:8" outlineLevel="4">
      <c r="A10" t="s">
        <v>94</v>
      </c>
      <c r="B10" t="s">
        <v>75</v>
      </c>
      <c r="C10" t="s">
        <v>76</v>
      </c>
      <c r="D10" s="28">
        <v>75600</v>
      </c>
      <c r="E10" s="28">
        <v>45360</v>
      </c>
      <c r="F10" s="28">
        <v>30240</v>
      </c>
      <c r="G10">
        <v>0</v>
      </c>
      <c r="H10" t="s">
        <v>141</v>
      </c>
    </row>
    <row r="11" spans="1:8" outlineLevel="4">
      <c r="A11" t="s">
        <v>88</v>
      </c>
      <c r="B11" t="s">
        <v>75</v>
      </c>
      <c r="C11" t="s">
        <v>76</v>
      </c>
      <c r="D11" s="28">
        <v>64000</v>
      </c>
      <c r="E11" s="28">
        <v>42240</v>
      </c>
      <c r="F11" s="28">
        <v>21760</v>
      </c>
      <c r="G11">
        <v>384</v>
      </c>
      <c r="H11" t="s">
        <v>140</v>
      </c>
    </row>
    <row r="12" spans="1:8" outlineLevel="4">
      <c r="A12" t="s">
        <v>93</v>
      </c>
      <c r="B12" t="s">
        <v>75</v>
      </c>
      <c r="C12" t="s">
        <v>76</v>
      </c>
      <c r="D12" s="28">
        <v>60000</v>
      </c>
      <c r="E12" s="28">
        <v>58200</v>
      </c>
      <c r="F12" s="28">
        <v>1800</v>
      </c>
      <c r="G12" s="28">
        <v>2220</v>
      </c>
      <c r="H12" t="s">
        <v>140</v>
      </c>
    </row>
    <row r="13" spans="1:8" outlineLevel="4">
      <c r="A13" t="s">
        <v>80</v>
      </c>
      <c r="B13" t="s">
        <v>75</v>
      </c>
      <c r="C13" t="s">
        <v>76</v>
      </c>
      <c r="D13" s="28">
        <v>50000</v>
      </c>
      <c r="E13" s="28">
        <v>37500</v>
      </c>
      <c r="F13" s="28">
        <v>12500</v>
      </c>
      <c r="G13">
        <v>250</v>
      </c>
      <c r="H13" t="s">
        <v>140</v>
      </c>
    </row>
    <row r="14" spans="1:8" outlineLevel="3">
      <c r="C14" s="32" t="s">
        <v>147</v>
      </c>
      <c r="D14" s="28">
        <f>SUBTOTAL(1,D9:D13)</f>
        <v>68720</v>
      </c>
      <c r="E14" s="28">
        <f>SUBTOTAL(1,E9:E13)</f>
        <v>48316</v>
      </c>
      <c r="F14" s="28">
        <f>SUBTOTAL(1,F9:F13)</f>
        <v>20404</v>
      </c>
    </row>
    <row r="15" spans="1:8" outlineLevel="2">
      <c r="C15" s="32" t="s">
        <v>143</v>
      </c>
      <c r="D15" s="28">
        <f>SUBTOTAL(9,D9:D13)</f>
        <v>343600</v>
      </c>
      <c r="E15" s="28">
        <f>SUBTOTAL(9,E9:E13)</f>
        <v>241580</v>
      </c>
      <c r="F15" s="28">
        <f>SUBTOTAL(9,F9:F13)</f>
        <v>102020</v>
      </c>
    </row>
    <row r="16" spans="1:8" outlineLevel="4">
      <c r="A16" t="s">
        <v>89</v>
      </c>
      <c r="B16" t="s">
        <v>49</v>
      </c>
      <c r="C16" t="s">
        <v>87</v>
      </c>
      <c r="D16" s="28">
        <v>84000</v>
      </c>
      <c r="E16" s="28">
        <v>79800</v>
      </c>
      <c r="F16" s="28">
        <v>4200</v>
      </c>
      <c r="G16" s="28">
        <v>2940</v>
      </c>
      <c r="H16" t="s">
        <v>140</v>
      </c>
    </row>
    <row r="17" spans="1:8" outlineLevel="4">
      <c r="A17" t="s">
        <v>86</v>
      </c>
      <c r="B17" t="s">
        <v>49</v>
      </c>
      <c r="C17" t="s">
        <v>87</v>
      </c>
      <c r="D17" s="28">
        <v>79800</v>
      </c>
      <c r="E17" s="28">
        <v>57456</v>
      </c>
      <c r="F17" s="28">
        <v>22344</v>
      </c>
      <c r="G17">
        <v>958</v>
      </c>
      <c r="H17" t="s">
        <v>140</v>
      </c>
    </row>
    <row r="18" spans="1:8" outlineLevel="3">
      <c r="C18" s="32" t="s">
        <v>148</v>
      </c>
      <c r="D18" s="28">
        <f>SUBTOTAL(1,D16:D17)</f>
        <v>81900</v>
      </c>
      <c r="E18" s="28">
        <f>SUBTOTAL(1,E16:E17)</f>
        <v>68628</v>
      </c>
      <c r="F18" s="28">
        <f>SUBTOTAL(1,F16:F17)</f>
        <v>13272</v>
      </c>
    </row>
    <row r="19" spans="1:8" outlineLevel="2">
      <c r="C19" s="32" t="s">
        <v>144</v>
      </c>
      <c r="D19" s="28">
        <f>SUBTOTAL(9,D16:D17)</f>
        <v>163800</v>
      </c>
      <c r="E19" s="28">
        <f>SUBTOTAL(9,E16:E17)</f>
        <v>137256</v>
      </c>
      <c r="F19" s="28">
        <f>SUBTOTAL(9,F16:F17)</f>
        <v>26544</v>
      </c>
    </row>
    <row r="20" spans="1:8" outlineLevel="4">
      <c r="A20" t="s">
        <v>95</v>
      </c>
      <c r="B20" t="s">
        <v>82</v>
      </c>
      <c r="C20" t="s">
        <v>83</v>
      </c>
      <c r="D20" s="28">
        <v>39780</v>
      </c>
      <c r="E20" s="28">
        <v>31824</v>
      </c>
      <c r="F20" s="28">
        <v>7956</v>
      </c>
      <c r="G20">
        <v>398</v>
      </c>
      <c r="H20" t="s">
        <v>140</v>
      </c>
    </row>
    <row r="21" spans="1:8" outlineLevel="4">
      <c r="A21" t="s">
        <v>90</v>
      </c>
      <c r="B21" t="s">
        <v>82</v>
      </c>
      <c r="C21" t="s">
        <v>83</v>
      </c>
      <c r="D21" s="28">
        <v>33000</v>
      </c>
      <c r="E21" s="28">
        <v>32010</v>
      </c>
      <c r="F21">
        <v>990</v>
      </c>
      <c r="G21">
        <v>990</v>
      </c>
      <c r="H21" t="s">
        <v>140</v>
      </c>
    </row>
    <row r="22" spans="1:8" outlineLevel="4">
      <c r="A22" t="s">
        <v>84</v>
      </c>
      <c r="B22" t="s">
        <v>82</v>
      </c>
      <c r="C22" t="s">
        <v>83</v>
      </c>
      <c r="D22" s="28">
        <v>28000</v>
      </c>
      <c r="E22" s="28">
        <v>25760</v>
      </c>
      <c r="F22" s="28">
        <v>2240</v>
      </c>
      <c r="G22">
        <v>616</v>
      </c>
      <c r="H22" t="s">
        <v>140</v>
      </c>
    </row>
    <row r="23" spans="1:8" outlineLevel="4">
      <c r="A23" t="s">
        <v>81</v>
      </c>
      <c r="B23" t="s">
        <v>82</v>
      </c>
      <c r="C23" t="s">
        <v>83</v>
      </c>
      <c r="D23" s="28">
        <v>19800</v>
      </c>
      <c r="E23" s="28">
        <v>9504</v>
      </c>
      <c r="F23" s="28">
        <v>10296</v>
      </c>
      <c r="G23">
        <v>-634</v>
      </c>
      <c r="H23" t="s">
        <v>141</v>
      </c>
    </row>
    <row r="24" spans="1:8" outlineLevel="4">
      <c r="A24" t="s">
        <v>96</v>
      </c>
      <c r="B24" t="s">
        <v>82</v>
      </c>
      <c r="C24" t="s">
        <v>83</v>
      </c>
      <c r="D24" s="28">
        <v>19000</v>
      </c>
      <c r="E24" s="28">
        <v>13490</v>
      </c>
      <c r="F24" s="28">
        <v>5510</v>
      </c>
      <c r="G24">
        <v>-171</v>
      </c>
      <c r="H24" t="s">
        <v>140</v>
      </c>
    </row>
    <row r="25" spans="1:8" outlineLevel="4">
      <c r="A25" t="s">
        <v>85</v>
      </c>
      <c r="B25" t="s">
        <v>82</v>
      </c>
      <c r="C25" t="s">
        <v>83</v>
      </c>
      <c r="D25" s="28">
        <v>18000</v>
      </c>
      <c r="E25" s="28">
        <v>9900</v>
      </c>
      <c r="F25" s="28">
        <v>8100</v>
      </c>
      <c r="G25">
        <v>-450</v>
      </c>
      <c r="H25" t="s">
        <v>141</v>
      </c>
    </row>
    <row r="26" spans="1:8" outlineLevel="3">
      <c r="C26" s="32" t="s">
        <v>149</v>
      </c>
      <c r="D26" s="28">
        <f>SUBTOTAL(1,D20:D25)</f>
        <v>26263.333333333332</v>
      </c>
      <c r="E26" s="28">
        <f>SUBTOTAL(1,E20:E25)</f>
        <v>20414.666666666668</v>
      </c>
      <c r="F26" s="28">
        <f>SUBTOTAL(1,F20:F25)</f>
        <v>5848.666666666667</v>
      </c>
    </row>
    <row r="27" spans="1:8" outlineLevel="2">
      <c r="C27" s="32" t="s">
        <v>145</v>
      </c>
      <c r="D27" s="28">
        <f>SUBTOTAL(9,D20:D25)</f>
        <v>157580</v>
      </c>
      <c r="E27" s="28">
        <f>SUBTOTAL(9,E20:E25)</f>
        <v>122488</v>
      </c>
      <c r="F27" s="28">
        <f>SUBTOTAL(9,F20:F25)</f>
        <v>35092</v>
      </c>
    </row>
    <row r="28" spans="1:8" outlineLevel="2"/>
    <row r="29" spans="1:8" outlineLevel="2"/>
    <row r="30" spans="1:8" outlineLevel="2"/>
    <row r="31" spans="1:8" outlineLevel="2"/>
    <row r="32" spans="1:8" outlineLevel="2"/>
    <row r="33" spans="3:6" outlineLevel="2"/>
    <row r="34" spans="3:6" outlineLevel="2"/>
    <row r="35" spans="3:6" outlineLevel="2"/>
    <row r="36" spans="3:6" outlineLevel="2"/>
    <row r="37" spans="3:6" outlineLevel="2"/>
    <row r="38" spans="3:6" outlineLevel="2"/>
    <row r="39" spans="3:6" outlineLevel="2"/>
    <row r="40" spans="3:6" outlineLevel="2"/>
    <row r="41" spans="3:6" outlineLevel="2"/>
    <row r="42" spans="3:6" outlineLevel="2"/>
    <row r="43" spans="3:6" outlineLevel="2">
      <c r="C43" s="32" t="s">
        <v>130</v>
      </c>
      <c r="D43">
        <f>SUBTOTAL(9,D4:D42)</f>
        <v>983980</v>
      </c>
      <c r="E43">
        <f>SUBTOTAL(9,E4:E42)</f>
        <v>744874</v>
      </c>
      <c r="F43">
        <f>SUBTOTAL(9,F4:F42)</f>
        <v>239106</v>
      </c>
    </row>
    <row r="44" spans="3:6" outlineLevel="2">
      <c r="C44" s="32" t="s">
        <v>150</v>
      </c>
      <c r="D44">
        <f>SUBTOTAL(1,D4:D43)</f>
        <v>61498.75</v>
      </c>
      <c r="E44">
        <f>SUBTOTAL(1,E4:E43)</f>
        <v>46554.625</v>
      </c>
      <c r="F44">
        <f>SUBTOTAL(1,F4:F43)</f>
        <v>14944.125</v>
      </c>
    </row>
  </sheetData>
  <sortState xmlns:xlrd2="http://schemas.microsoft.com/office/spreadsheetml/2017/richdata2" ref="A3:H25">
    <sortCondition ref="C3:C25"/>
    <sortCondition descending="1" ref="D3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topLeftCell="A12" workbookViewId="0">
      <selection activeCell="N12" sqref="N12"/>
    </sheetView>
  </sheetViews>
  <sheetFormatPr defaultRowHeight="17.399999999999999"/>
  <cols>
    <col min="1" max="5" width="10.59765625" customWidth="1"/>
    <col min="6" max="6" width="2.69921875" customWidth="1"/>
    <col min="8" max="8" width="5.19921875" bestFit="1" customWidth="1"/>
    <col min="9" max="9" width="11.59765625" bestFit="1" customWidth="1"/>
    <col min="10" max="10" width="11" bestFit="1" customWidth="1"/>
  </cols>
  <sheetData>
    <row r="1" spans="7:10" ht="18" thickBot="1"/>
    <row r="2" spans="7:10" ht="18" thickBot="1">
      <c r="G2" s="15" t="s">
        <v>98</v>
      </c>
      <c r="H2" s="16" t="s">
        <v>99</v>
      </c>
      <c r="I2" s="16" t="s">
        <v>100</v>
      </c>
      <c r="J2" s="17" t="s">
        <v>101</v>
      </c>
    </row>
    <row r="3" spans="7:10" ht="18" thickTop="1">
      <c r="G3" s="18" t="s">
        <v>102</v>
      </c>
      <c r="H3" s="19" t="s">
        <v>103</v>
      </c>
      <c r="I3" s="19">
        <v>100</v>
      </c>
      <c r="J3" s="20">
        <v>20</v>
      </c>
    </row>
    <row r="4" spans="7:10">
      <c r="G4" s="21" t="s">
        <v>104</v>
      </c>
      <c r="H4" s="2" t="s">
        <v>105</v>
      </c>
      <c r="I4" s="2">
        <v>150</v>
      </c>
      <c r="J4" s="22">
        <v>30</v>
      </c>
    </row>
    <row r="5" spans="7:10">
      <c r="G5" s="21" t="s">
        <v>106</v>
      </c>
      <c r="H5" s="2" t="s">
        <v>107</v>
      </c>
      <c r="I5" s="2">
        <v>230</v>
      </c>
      <c r="J5" s="22">
        <v>100</v>
      </c>
    </row>
    <row r="6" spans="7:10">
      <c r="G6" s="21" t="s">
        <v>108</v>
      </c>
      <c r="H6" s="2" t="s">
        <v>103</v>
      </c>
      <c r="I6" s="2">
        <v>270</v>
      </c>
      <c r="J6" s="22">
        <v>110</v>
      </c>
    </row>
    <row r="7" spans="7:10">
      <c r="G7" s="21" t="s">
        <v>109</v>
      </c>
      <c r="H7" s="2" t="s">
        <v>103</v>
      </c>
      <c r="I7" s="2">
        <v>270</v>
      </c>
      <c r="J7" s="22">
        <v>90</v>
      </c>
    </row>
    <row r="8" spans="7:10">
      <c r="G8" s="21" t="s">
        <v>110</v>
      </c>
      <c r="H8" s="2" t="s">
        <v>107</v>
      </c>
      <c r="I8" s="2">
        <v>280</v>
      </c>
      <c r="J8" s="22">
        <v>70</v>
      </c>
    </row>
    <row r="9" spans="7:10">
      <c r="G9" s="21" t="s">
        <v>111</v>
      </c>
      <c r="H9" s="2" t="s">
        <v>105</v>
      </c>
      <c r="I9" s="2">
        <v>200</v>
      </c>
      <c r="J9" s="22">
        <v>30</v>
      </c>
    </row>
    <row r="10" spans="7:10" ht="18" thickBot="1">
      <c r="G10" s="37" t="s">
        <v>112</v>
      </c>
      <c r="H10" s="38"/>
      <c r="I10" s="23">
        <f>AVERAGE(I3:I9)</f>
        <v>214.28571428571428</v>
      </c>
      <c r="J10" s="24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G2" sqref="G2"/>
    </sheetView>
  </sheetViews>
  <sheetFormatPr defaultRowHeight="17.399999999999999"/>
  <cols>
    <col min="1" max="1" width="8" bestFit="1" customWidth="1"/>
    <col min="2" max="2" width="6.3984375" bestFit="1" customWidth="1"/>
    <col min="3" max="3" width="9.59765625" customWidth="1"/>
    <col min="4" max="5" width="9.3984375" bestFit="1" customWidth="1"/>
    <col min="6" max="6" width="11.19921875" customWidth="1"/>
    <col min="7" max="7" width="13.8984375" customWidth="1"/>
  </cols>
  <sheetData>
    <row r="2" spans="1:7">
      <c r="A2" t="s">
        <v>97</v>
      </c>
    </row>
    <row r="3" spans="1:7">
      <c r="A3" s="12" t="s">
        <v>67</v>
      </c>
      <c r="B3" s="12" t="s">
        <v>68</v>
      </c>
      <c r="C3" s="12" t="s">
        <v>69</v>
      </c>
      <c r="D3" s="12" t="s">
        <v>70</v>
      </c>
      <c r="E3" s="12" t="s">
        <v>71</v>
      </c>
      <c r="F3" s="12" t="s">
        <v>72</v>
      </c>
      <c r="G3" s="12" t="s">
        <v>73</v>
      </c>
    </row>
    <row r="4" spans="1:7">
      <c r="A4" s="13" t="s">
        <v>74</v>
      </c>
      <c r="B4" s="13" t="s">
        <v>75</v>
      </c>
      <c r="C4" s="13" t="s">
        <v>76</v>
      </c>
      <c r="D4" s="14">
        <v>94000</v>
      </c>
      <c r="E4" s="14">
        <v>58280</v>
      </c>
      <c r="F4" s="14">
        <v>35720</v>
      </c>
      <c r="G4" s="33">
        <v>1128</v>
      </c>
    </row>
    <row r="5" spans="1:7">
      <c r="A5" s="13" t="s">
        <v>77</v>
      </c>
      <c r="B5" s="13" t="s">
        <v>78</v>
      </c>
      <c r="C5" s="13" t="s">
        <v>79</v>
      </c>
      <c r="D5" s="14">
        <v>110000</v>
      </c>
      <c r="E5" s="14">
        <v>74800</v>
      </c>
      <c r="F5" s="14">
        <v>35200</v>
      </c>
      <c r="G5" s="33">
        <v>1980</v>
      </c>
    </row>
    <row r="6" spans="1:7">
      <c r="A6" s="13" t="s">
        <v>80</v>
      </c>
      <c r="B6" s="13" t="s">
        <v>75</v>
      </c>
      <c r="C6" s="13" t="s">
        <v>76</v>
      </c>
      <c r="D6" s="14">
        <v>50000</v>
      </c>
      <c r="E6" s="14">
        <v>37500</v>
      </c>
      <c r="F6" s="14">
        <v>12500</v>
      </c>
      <c r="G6" s="33">
        <v>250</v>
      </c>
    </row>
    <row r="7" spans="1:7">
      <c r="A7" s="13" t="s">
        <v>81</v>
      </c>
      <c r="B7" s="13" t="s">
        <v>82</v>
      </c>
      <c r="C7" s="13" t="s">
        <v>83</v>
      </c>
      <c r="D7" s="14">
        <v>19800</v>
      </c>
      <c r="E7" s="14">
        <v>9504</v>
      </c>
      <c r="F7" s="14">
        <v>10296</v>
      </c>
      <c r="G7" s="33">
        <v>-1633.6</v>
      </c>
    </row>
    <row r="8" spans="1:7">
      <c r="A8" s="13" t="s">
        <v>84</v>
      </c>
      <c r="B8" s="13" t="s">
        <v>82</v>
      </c>
      <c r="C8" s="13" t="s">
        <v>83</v>
      </c>
      <c r="D8" s="14">
        <v>28000</v>
      </c>
      <c r="E8" s="14">
        <v>25760</v>
      </c>
      <c r="F8" s="14">
        <v>2240</v>
      </c>
      <c r="G8" s="33">
        <v>616</v>
      </c>
    </row>
    <row r="9" spans="1:7">
      <c r="A9" s="13" t="s">
        <v>85</v>
      </c>
      <c r="B9" s="13" t="s">
        <v>82</v>
      </c>
      <c r="C9" s="13" t="s">
        <v>83</v>
      </c>
      <c r="D9" s="14">
        <v>18000</v>
      </c>
      <c r="E9" s="14">
        <v>9900</v>
      </c>
      <c r="F9" s="14">
        <v>8100</v>
      </c>
      <c r="G9" s="33">
        <v>-450</v>
      </c>
    </row>
    <row r="10" spans="1:7">
      <c r="A10" s="13" t="s">
        <v>86</v>
      </c>
      <c r="B10" s="13" t="s">
        <v>49</v>
      </c>
      <c r="C10" s="13" t="s">
        <v>87</v>
      </c>
      <c r="D10" s="14">
        <v>79800</v>
      </c>
      <c r="E10" s="14">
        <v>57456</v>
      </c>
      <c r="F10" s="14">
        <v>22344</v>
      </c>
      <c r="G10" s="33">
        <v>957.6</v>
      </c>
    </row>
    <row r="11" spans="1:7">
      <c r="A11" s="13" t="s">
        <v>88</v>
      </c>
      <c r="B11" s="13" t="s">
        <v>75</v>
      </c>
      <c r="C11" s="13" t="s">
        <v>76</v>
      </c>
      <c r="D11" s="14">
        <v>64000</v>
      </c>
      <c r="E11" s="14">
        <v>42240</v>
      </c>
      <c r="F11" s="14">
        <v>21760</v>
      </c>
      <c r="G11" s="33" t="s">
        <v>113</v>
      </c>
    </row>
    <row r="12" spans="1:7">
      <c r="A12" s="13" t="s">
        <v>89</v>
      </c>
      <c r="B12" s="13" t="s">
        <v>49</v>
      </c>
      <c r="C12" s="13" t="s">
        <v>87</v>
      </c>
      <c r="D12" s="14">
        <v>84000</v>
      </c>
      <c r="E12" s="14">
        <v>79800</v>
      </c>
      <c r="F12" s="14">
        <v>4200</v>
      </c>
      <c r="G12" s="33">
        <v>2940</v>
      </c>
    </row>
    <row r="13" spans="1:7">
      <c r="A13" s="13" t="s">
        <v>90</v>
      </c>
      <c r="B13" s="13" t="s">
        <v>82</v>
      </c>
      <c r="C13" s="13" t="s">
        <v>83</v>
      </c>
      <c r="D13" s="14">
        <v>33000</v>
      </c>
      <c r="E13" s="14">
        <v>32010</v>
      </c>
      <c r="F13" s="14">
        <v>990</v>
      </c>
      <c r="G13" s="33">
        <v>990</v>
      </c>
    </row>
    <row r="14" spans="1:7">
      <c r="A14" s="13" t="s">
        <v>81</v>
      </c>
      <c r="B14" s="13" t="s">
        <v>82</v>
      </c>
      <c r="C14" s="13" t="s">
        <v>83</v>
      </c>
      <c r="D14" s="14">
        <v>21000</v>
      </c>
      <c r="E14" s="14">
        <v>18480</v>
      </c>
      <c r="F14" s="14">
        <v>2520</v>
      </c>
      <c r="G14" s="33">
        <v>168</v>
      </c>
    </row>
    <row r="15" spans="1:7">
      <c r="A15" s="13" t="s">
        <v>81</v>
      </c>
      <c r="B15" s="13" t="s">
        <v>82</v>
      </c>
      <c r="C15" s="13" t="s">
        <v>83</v>
      </c>
      <c r="D15" s="14">
        <v>19800</v>
      </c>
      <c r="E15" s="14">
        <v>9504</v>
      </c>
      <c r="F15" s="14">
        <v>10296</v>
      </c>
      <c r="G15" s="33">
        <v>-633.6</v>
      </c>
    </row>
    <row r="16" spans="1:7">
      <c r="A16" s="13" t="s">
        <v>91</v>
      </c>
      <c r="B16" s="13" t="s">
        <v>78</v>
      </c>
      <c r="C16" s="13" t="s">
        <v>79</v>
      </c>
      <c r="D16" s="14">
        <v>120000</v>
      </c>
      <c r="E16" s="14">
        <v>102000</v>
      </c>
      <c r="F16" s="14">
        <v>18000</v>
      </c>
      <c r="G16" s="33">
        <v>4200</v>
      </c>
    </row>
    <row r="17" spans="1:7">
      <c r="A17" s="13" t="s">
        <v>92</v>
      </c>
      <c r="B17" s="13" t="s">
        <v>78</v>
      </c>
      <c r="C17" s="13" t="s">
        <v>79</v>
      </c>
      <c r="D17" s="14">
        <v>89000</v>
      </c>
      <c r="E17" s="14">
        <v>66750</v>
      </c>
      <c r="F17" s="14">
        <v>22250</v>
      </c>
      <c r="G17" s="33">
        <v>1335</v>
      </c>
    </row>
    <row r="18" spans="1:7">
      <c r="A18" s="13" t="s">
        <v>93</v>
      </c>
      <c r="B18" s="13" t="s">
        <v>75</v>
      </c>
      <c r="C18" s="13" t="s">
        <v>76</v>
      </c>
      <c r="D18" s="14">
        <v>60000</v>
      </c>
      <c r="E18" s="14">
        <v>58200</v>
      </c>
      <c r="F18" s="14">
        <v>1800</v>
      </c>
      <c r="G18" s="33">
        <v>2220</v>
      </c>
    </row>
    <row r="19" spans="1:7">
      <c r="A19" s="13" t="s">
        <v>84</v>
      </c>
      <c r="B19" s="13" t="s">
        <v>82</v>
      </c>
      <c r="C19" s="13" t="s">
        <v>83</v>
      </c>
      <c r="D19" s="14">
        <v>26800</v>
      </c>
      <c r="E19" s="14">
        <v>19028</v>
      </c>
      <c r="F19" s="14">
        <v>7772</v>
      </c>
      <c r="G19" s="33" t="s">
        <v>113</v>
      </c>
    </row>
    <row r="20" spans="1:7">
      <c r="A20" s="13" t="s">
        <v>94</v>
      </c>
      <c r="B20" s="13" t="s">
        <v>75</v>
      </c>
      <c r="C20" s="13" t="s">
        <v>76</v>
      </c>
      <c r="D20" s="14">
        <v>75600</v>
      </c>
      <c r="E20" s="14">
        <v>45360</v>
      </c>
      <c r="F20" s="14">
        <v>30240</v>
      </c>
      <c r="G20" s="33">
        <v>0</v>
      </c>
    </row>
    <row r="21" spans="1:7">
      <c r="A21" s="13" t="s">
        <v>95</v>
      </c>
      <c r="B21" s="13" t="s">
        <v>82</v>
      </c>
      <c r="C21" s="13" t="s">
        <v>83</v>
      </c>
      <c r="D21" s="14">
        <v>39780</v>
      </c>
      <c r="E21" s="14">
        <v>31824</v>
      </c>
      <c r="F21" s="14">
        <v>7956</v>
      </c>
      <c r="G21" s="33">
        <v>397.8</v>
      </c>
    </row>
    <row r="22" spans="1:7">
      <c r="A22" s="13" t="s">
        <v>93</v>
      </c>
      <c r="B22" s="13" t="s">
        <v>75</v>
      </c>
      <c r="C22" s="13" t="s">
        <v>76</v>
      </c>
      <c r="D22" s="14">
        <v>60000</v>
      </c>
      <c r="E22" s="14">
        <v>58200</v>
      </c>
      <c r="F22" s="14">
        <v>1800</v>
      </c>
      <c r="G22" s="33">
        <v>2220</v>
      </c>
    </row>
    <row r="23" spans="1:7">
      <c r="A23" s="13" t="s">
        <v>96</v>
      </c>
      <c r="B23" s="13" t="s">
        <v>82</v>
      </c>
      <c r="C23" s="13" t="s">
        <v>83</v>
      </c>
      <c r="D23" s="14">
        <v>19000</v>
      </c>
      <c r="E23" s="14">
        <v>13490</v>
      </c>
      <c r="F23" s="14">
        <v>5510</v>
      </c>
      <c r="G23" s="33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tabSelected="1" workbookViewId="0">
      <selection activeCell="G3" sqref="G3"/>
    </sheetView>
  </sheetViews>
  <sheetFormatPr defaultRowHeight="17.399999999999999"/>
  <cols>
    <col min="1" max="1" width="13.59765625" customWidth="1"/>
  </cols>
  <sheetData>
    <row r="1" spans="1:4" ht="21">
      <c r="A1" s="25" t="s">
        <v>114</v>
      </c>
    </row>
    <row r="3" spans="1:4">
      <c r="A3" s="26" t="s">
        <v>115</v>
      </c>
      <c r="B3" s="26" t="s">
        <v>116</v>
      </c>
      <c r="C3" s="26" t="s">
        <v>117</v>
      </c>
      <c r="D3" s="26" t="s">
        <v>118</v>
      </c>
    </row>
    <row r="4" spans="1:4">
      <c r="A4" s="27">
        <v>45813</v>
      </c>
      <c r="B4" t="s">
        <v>119</v>
      </c>
      <c r="C4">
        <v>10</v>
      </c>
      <c r="D4" s="28">
        <v>15000</v>
      </c>
    </row>
    <row r="5" spans="1:4">
      <c r="A5" s="27">
        <v>45813</v>
      </c>
      <c r="B5" t="s">
        <v>120</v>
      </c>
      <c r="C5">
        <v>5</v>
      </c>
      <c r="D5" s="28">
        <v>10000</v>
      </c>
    </row>
    <row r="6" spans="1:4">
      <c r="A6" s="27">
        <v>45813</v>
      </c>
      <c r="B6" t="s">
        <v>121</v>
      </c>
      <c r="C6">
        <v>3</v>
      </c>
      <c r="D6" s="28">
        <v>3000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91440</xdr:colOff>
                <xdr:row>2</xdr:row>
                <xdr:rowOff>106680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cp:lastPrinted>2026-02-10T14:44:35Z</cp:lastPrinted>
  <dcterms:created xsi:type="dcterms:W3CDTF">2023-05-12T01:27:33Z</dcterms:created>
  <dcterms:modified xsi:type="dcterms:W3CDTF">2026-02-10T15:27:57Z</dcterms:modified>
</cp:coreProperties>
</file>