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IDM\Compressed\2026_컴활1급실기_기본서(20250807)\2026기본서_컴활1급실기\01 엑셀\04 실전모의고사\"/>
    </mc:Choice>
  </mc:AlternateContent>
  <xr:revisionPtr revIDLastSave="0" documentId="13_ncr:1_{D2E059C1-EEF4-43E5-B894-4237E3DD78BE}" xr6:coauthVersionLast="47" xr6:coauthVersionMax="47" xr10:uidLastSave="{00000000-0000-0000-0000-000000000000}"/>
  <bookViews>
    <workbookView xWindow="-98" yWindow="-98" windowWidth="21795" windowHeight="13695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/>
  <c r="C21" i="2" a="1"/>
  <c r="C21" i="2"/>
  <c r="C22" i="2" a="1"/>
  <c r="C22" i="2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A20" i="1"/>
  <c r="I10" i="5"/>
  <c r="J10" i="5"/>
  <c r="F4" i="2" a="1"/>
  <c r="F5" i="2" a="1"/>
  <c r="F7" i="2" a="1"/>
  <c r="F8" i="2" a="1"/>
  <c r="F9" i="2" a="1"/>
  <c r="F10" i="2" a="1"/>
  <c r="F11" i="2" a="1"/>
  <c r="F6" i="2" a="1"/>
  <c r="F3" i="2" a="1"/>
  <c r="F6" i="2" l="1"/>
  <c r="F11" i="2"/>
  <c r="F10" i="2"/>
  <c r="F9" i="2"/>
  <c r="F8" i="2"/>
  <c r="F7" i="2"/>
  <c r="F5" i="2"/>
  <c r="F4" i="2"/>
  <c r="F3" i="2"/>
  <c r="D29" i="8"/>
  <c r="E29" i="8"/>
  <c r="F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10E4F9-C01E-4C4A-B1BB-743C73BD257E}" name="MS Access Database_Query" type="1" refreshedVersion="8" background="1">
    <dbPr connection="DSN=MS Access Database;DBQ=D:\IDM\Compressed\2026_컴활1급실기_기본서(20250807)\2026기본서_컴활1급실기\01 엑셀\04 실전모의고사\가전제품판매.accdb;DefaultDir=D:\IDM\Compressed\2026_컴활1급실기_기본서(20250807)\2026기본서_컴활1급실기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<sst xmlns="http://schemas.openxmlformats.org/spreadsheetml/2006/main" count="312" uniqueCount="152">
  <si>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</si>
  <si>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</si>
  <si>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</si>
  <si>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</si>
  <si>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</si>
  <si>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</si>
  <si>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</si>
  <si>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</si>
  <si>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</si>
  <si>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</si>
  <si>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</si>
  <si>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</si>
  <si>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</si>
  <si>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</si>
  <si>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</si>
  <si>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</si>
  <si>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</si>
  <si>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</si>
  <si>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</si>
  <si>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</si>
  <si>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</si>
  <si>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</si>
  <si>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</si>
  <si>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</si>
  <si>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</si>
  <si>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</si>
  <si>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</si>
  <si>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</si>
  <si>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</si>
  <si>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</si>
  <si>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</si>
  <si>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</si>
  <si>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</si>
  <si>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</si>
  <si>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</si>
  <si>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</si>
  <si>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</si>
  <si>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</si>
  <si>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</si>
  <si>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</si>
  <si>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</si>
  <si>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</si>
  <si>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</si>
  <si>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</si>
  <si>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</si>
  <si>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</si>
  <si>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</si>
  <si>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</si>
  <si>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</si>
  <si>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</si>
  <si>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</si>
  <si>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</si>
  <si>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</si>
  <si>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</si>
  <si>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</si>
  <si>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</si>
  <si>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</si>
  <si>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</si>
  <si>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</si>
  <si>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</si>
  <si>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</si>
  <si>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</si>
  <si>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</si>
  <si>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</si>
  <si>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</si>
  <si>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</si>
  <si>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</si>
  <si>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</si>
  <si>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</si>
  <si>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</si>
  <si>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</si>
  <si>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</si>
  <si>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</si>
  <si>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</si>
  <si>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</si>
  <si>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</si>
  <si>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</si>
  <si>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</si>
  <si>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</si>
  <si>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</si>
  <si>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</si>
  <si>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</si>
  <si>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</si>
  <si>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</si>
  <si>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</si>
  <si>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</si>
  <si>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</si>
  <si>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</si>
  <si>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</si>
  <si>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</si>
  <si>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</si>
  <si>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</si>
  <si>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</si>
  <si>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</si>
  <si>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</si>
  <si>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</si>
  <si>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</si>
  <si>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</si>
  <si>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</si>
  <si>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</si>
  <si>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</si>
  <si>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</si>
  <si>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</si>
  <si>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</si>
  <si>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</si>
  <si>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</si>
  <si>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</si>
  <si>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</si>
  <si>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</si>
  <si>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</si>
  <si>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</si>
  <si>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</si>
  <si>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</si>
  <si>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</si>
  <si>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</si>
  <si>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</si>
  <si>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</si>
  <si>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</si>
  <si>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</si>
  <si>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</si>
  <si>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</si>
  <si>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</si>
  <si>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</si>
  <si>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</si>
  <si>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</si>
  <si>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</si>
  <si>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</si>
  <si>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</si>
  <si>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</si>
  <si>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</si>
  <si>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</si>
  <si>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</si>
  <si>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</si>
  <si>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</si>
  <si>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</si>
  <si>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</si>
  <si>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</si>
  <si>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</si>
  <si>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</si>
  <si>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</si>
  <si>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</si>
  <si>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</si>
  <si>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</si>
  <si>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</si>
  <si>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</si>
  <si>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</si>
  <si>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</si>
  <si>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1" type="noConversion"/>
  </si>
  <si>
    <t>성과급</t>
    <phoneticPr fontId="1" type="noConversion"/>
  </si>
  <si>
    <t>&lt;=15000</t>
    <phoneticPr fontId="1" type="noConversion"/>
  </si>
  <si>
    <t>&lt;=1000</t>
    <phoneticPr fontId="1" type="noConversion"/>
  </si>
  <si>
    <t>제품수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</si>
</sst>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-&quot;₩&quot;* #,##0_-;\-&quot;₩&quot;* #,##0_-;_-&quot;₩&quot;* &quot;-&quot;_-;_-@_-"/>
    <numFmt numFmtId="177" formatCode="_-* #,##0_-;\-* #,##0_-;_-* &quot;-&quot;_-;_-@_-"/>
    <numFmt numFmtId="178" formatCode="0.0_);[Red]\(0.0\)"/>
    <numFmt numFmtId="179" formatCode="#,##0_ 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/>
  </cellStyleXfs>
  <cellXfs count="40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177" fontId="7" fillId="0" borderId="1" xfId="2" applyNumberFormat="1" applyFont="1" applyBorder="1"/>
    <xf numFmtId="176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177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8" fontId="0" fillId="0" borderId="12" xfId="0" applyNumberFormat="1" applyBorder="1">
      <alignment vertical="center"/>
    </xf>
    <xf numFmtId="178" fontId="0" fillId="0" borderId="13" xfId="0" applyNumberFormat="1" applyBorder="1">
      <alignment vertical="center"/>
    </xf>
    <xf numFmtId="0" fontId="10" fillId="0" borderId="1" xfId="1" applyNumberFormat="1" applyFont="1" applyBorder="1" applyAlignment="1">
      <alignment horizontal="right"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3" fontId="12" fillId="0" borderId="0" xfId="0" applyNumberFormat="1" applyFont="1">
      <alignment vertical="center"/>
    </xf>
    <xf numFmtId="0" fontId="12" fillId="0" borderId="0" xfId="0" applyFont="1">
      <alignment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4102CF18-B2BD-3493-F7D6-A8F1666FEECB}"/>
            </a:ext>
          </a:extLst>
        </xdr:cNvPr>
        <xdr:cNvSpPr/>
      </xdr:nvSpPr>
      <xdr:spPr>
        <a:xfrm>
          <a:off x="5343525" y="1514475"/>
          <a:ext cx="885825" cy="214313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328613</xdr:colOff>
      <xdr:row>4</xdr:row>
      <xdr:rowOff>76200</xdr:rowOff>
    </xdr:from>
    <xdr:to>
      <xdr:col>8</xdr:col>
      <xdr:colOff>0</xdr:colOff>
      <xdr:row>7</xdr:row>
      <xdr:rowOff>85477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F0CAE6BD-CDB7-FF3B-4D85-837C9C60EE43}"/>
            </a:ext>
          </a:extLst>
        </xdr:cNvPr>
        <xdr:cNvCxnSpPr>
          <a:stCxn id="3" idx="1"/>
        </xdr:cNvCxnSpPr>
      </xdr:nvCxnSpPr>
      <xdr:spPr>
        <a:xfrm flipH="1" flipV="1">
          <a:off x="1947863" y="947738"/>
          <a:ext cx="3395662" cy="652214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D218D58-9EDA-DA69-FF49-6831FAD3964F}"/>
            </a:ext>
          </a:extLst>
        </xdr:cNvPr>
        <xdr:cNvSpPr/>
      </xdr:nvSpPr>
      <xdr:spPr>
        <a:xfrm>
          <a:off x="3257550" y="5143500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5227877C-7CB7-4117-CAFA-D0B7C2CD583E}"/>
            </a:ext>
          </a:extLst>
        </xdr:cNvPr>
        <xdr:cNvSpPr/>
      </xdr:nvSpPr>
      <xdr:spPr>
        <a:xfrm>
          <a:off x="4171950" y="5143500"/>
          <a:ext cx="105727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in Kwon" refreshedDate="45928.855010995372" backgroundQuery="1" createdVersion="8" refreshedVersion="8" minRefreshableVersion="3" recordCount="60" xr:uid="{F4D1A5E1-BB46-4075-9259-28B5A483F6AD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680B78-685E-4D97-B072-C8F324922DE9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0" baseItem="0" numFmtId="179"/>
    <dataField name="평균 : 판매량" fld="2" subtotal="average" baseField="0" baseItem="0" numFmtId="179"/>
    <dataField name="합계 : 판매액" fld="4" baseField="0" baseItem="0" numFmtId="179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I11" sqref="I11"/>
    </sheetView>
  </sheetViews>
  <sheetFormatPr defaultRowHeight="16.899999999999999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6" ht="20.65">
      <c r="A1" s="31" t="s">
        <v>34</v>
      </c>
      <c r="B1" s="32"/>
      <c r="C1" s="32"/>
      <c r="D1" s="32"/>
      <c r="E1" s="32"/>
      <c r="F1" s="32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AND(RIGHT(B4,3)="연구원",D4&gt;=LARGE($D$4:$D$17,4))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&amp;L기본작업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H19" sqref="H19"/>
    </sheetView>
  </sheetViews>
  <sheetFormatPr defaultRowHeight="16.899999999999999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D3+F3*(1-HLOOKUP(D3+F3,$B$14:$E$15,2,TRUE))</f>
        <v>10950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D4+F4*(1-HLOOKUP(D4+F4,$B$14:$E$15,2,TRUE))</f>
        <v>6880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5950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4712.5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4427.5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3997.5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9800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3850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MEDIAN(IF($C$3:$C$11=(A19&amp;"급"),$E$3:$E$11))</f>
        <v>28000</v>
      </c>
      <c r="C19" s="11">
        <f t="array" ref="C19">SUM(($C$3:$C$11=(A19&amp;"급"))*($E$3:$E$11&gt;=10000)*$F$3:$F$11)</f>
        <v>7000</v>
      </c>
      <c r="E19" s="8">
        <f>DCOUNTA(A2:G11,A2,E21:F22)</f>
        <v>3</v>
      </c>
    </row>
    <row r="20" spans="1:6">
      <c r="A20" s="2">
        <v>3</v>
      </c>
      <c r="B20" s="11">
        <f t="array" ref="B20">MEDIAN(IF($C$3:$C$11=(A20&amp;"급"),$E$3:$E$11))</f>
        <v>10500</v>
      </c>
      <c r="C20" s="11">
        <f t="array" ref="C20">SUM(($C$3:$C$11=(A20&amp;"급"))*($E$3:$E$11&gt;=10000)*$F$3:$F$11)</f>
        <v>8700</v>
      </c>
    </row>
    <row r="21" spans="1:6">
      <c r="A21" s="2">
        <v>4</v>
      </c>
      <c r="B21" s="11">
        <f t="array" ref="B21">MEDIAN(IF($C$3:$C$11=(A21&amp;"급"),$E$3:$E$11))</f>
        <v>19500</v>
      </c>
      <c r="C21" s="11">
        <f t="array" ref="C21">SUM(($C$3:$C$11=(A21&amp;"급"))*($E$3:$E$11&gt;=10000)*$F$3:$F$11)</f>
        <v>8000</v>
      </c>
      <c r="E21" s="12" t="s">
        <v>147</v>
      </c>
      <c r="F21" s="12" t="s">
        <v>148</v>
      </c>
    </row>
    <row r="22" spans="1:6">
      <c r="A22" s="2">
        <v>5</v>
      </c>
      <c r="B22" s="11">
        <f t="array" ref="B22">MEDIAN(IF($C$3:$C$11=(A22&amp;"급"),$E$3:$E$11))</f>
        <v>10500</v>
      </c>
      <c r="C22" s="11">
        <f t="array" ref="C22">SUM(($C$3:$C$11=(A22&amp;"급"))*($E$3:$E$11&gt;=10000)*$F$3:$F$11)</f>
        <v>3000</v>
      </c>
      <c r="E22" s="12" t="s">
        <v>149</v>
      </c>
      <c r="F22" s="12" t="s">
        <v>150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tabSelected="1" workbookViewId="0">
      <selection activeCell="B3" sqref="B3"/>
    </sheetView>
  </sheetViews>
  <sheetFormatPr defaultRowHeight="16.899999999999999"/>
  <cols>
    <col min="1" max="1" width="11.0625" bestFit="1" customWidth="1"/>
    <col min="2" max="2" width="8.625" bestFit="1" customWidth="1"/>
    <col min="3" max="3" width="6.5625" bestFit="1" customWidth="1"/>
    <col min="4" max="4" width="10.125" bestFit="1" customWidth="1"/>
    <col min="5" max="5" width="12.0625" bestFit="1" customWidth="1"/>
    <col min="6" max="6" width="12.4375" bestFit="1" customWidth="1"/>
  </cols>
  <sheetData>
    <row r="3" spans="1:6">
      <c r="A3" s="35" t="s">
        <v>130</v>
      </c>
      <c r="B3" s="35" t="s">
        <v>131</v>
      </c>
      <c r="C3" t="s">
        <v>151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 s="36">
        <v>21</v>
      </c>
      <c r="D4" s="37">
        <v>2500</v>
      </c>
      <c r="E4" s="37">
        <v>26.5</v>
      </c>
      <c r="F4" s="37">
        <v>25042500</v>
      </c>
    </row>
    <row r="5" spans="1:6">
      <c r="B5" t="s">
        <v>127</v>
      </c>
      <c r="C5" s="36">
        <v>9</v>
      </c>
      <c r="D5" s="37">
        <v>2944.4444444444443</v>
      </c>
      <c r="E5" s="37">
        <v>29.125</v>
      </c>
      <c r="F5" s="37">
        <v>6174500</v>
      </c>
    </row>
    <row r="6" spans="1:6">
      <c r="B6" t="s">
        <v>128</v>
      </c>
      <c r="C6" s="36">
        <v>8</v>
      </c>
      <c r="D6" s="37">
        <v>2437.5</v>
      </c>
      <c r="E6" s="37">
        <v>22.833333333333332</v>
      </c>
      <c r="F6" s="37">
        <v>2671500</v>
      </c>
    </row>
    <row r="7" spans="1:6">
      <c r="B7" t="s">
        <v>129</v>
      </c>
      <c r="C7" s="36">
        <v>4</v>
      </c>
      <c r="D7" s="37">
        <v>1625</v>
      </c>
      <c r="E7" s="37">
        <v>26.75</v>
      </c>
      <c r="F7" s="37">
        <v>695500</v>
      </c>
    </row>
    <row r="8" spans="1:6">
      <c r="A8" t="s">
        <v>124</v>
      </c>
      <c r="C8" s="36">
        <v>20</v>
      </c>
      <c r="D8" s="37">
        <v>2325</v>
      </c>
      <c r="E8" s="37">
        <v>30.684210526315791</v>
      </c>
      <c r="F8" s="37">
        <v>27109500</v>
      </c>
    </row>
    <row r="9" spans="1:6">
      <c r="B9" t="s">
        <v>127</v>
      </c>
      <c r="C9" s="36">
        <v>6</v>
      </c>
      <c r="D9" s="37">
        <v>2833.3333333333335</v>
      </c>
      <c r="E9" s="37">
        <v>29.6</v>
      </c>
      <c r="F9" s="37">
        <v>2516000</v>
      </c>
    </row>
    <row r="10" spans="1:6">
      <c r="B10" t="s">
        <v>128</v>
      </c>
      <c r="C10" s="36">
        <v>8</v>
      </c>
      <c r="D10" s="37">
        <v>2437.5</v>
      </c>
      <c r="E10" s="37">
        <v>27.125</v>
      </c>
      <c r="F10" s="37">
        <v>4231500</v>
      </c>
    </row>
    <row r="11" spans="1:6">
      <c r="B11" t="s">
        <v>129</v>
      </c>
      <c r="C11" s="36">
        <v>6</v>
      </c>
      <c r="D11" s="37">
        <v>1666.6666666666667</v>
      </c>
      <c r="E11" s="37">
        <v>36.333333333333336</v>
      </c>
      <c r="F11" s="37">
        <v>2180000</v>
      </c>
    </row>
    <row r="12" spans="1:6">
      <c r="A12" t="s">
        <v>125</v>
      </c>
      <c r="C12" s="36">
        <v>19</v>
      </c>
      <c r="D12" s="37">
        <v>2526.3157894736842</v>
      </c>
      <c r="E12" s="37">
        <v>27.117647058823529</v>
      </c>
      <c r="F12" s="37">
        <v>22128000</v>
      </c>
    </row>
    <row r="13" spans="1:6">
      <c r="B13" t="s">
        <v>127</v>
      </c>
      <c r="C13" s="36">
        <v>7</v>
      </c>
      <c r="D13" s="37">
        <v>3000</v>
      </c>
      <c r="E13" s="37">
        <v>18.166666666666668</v>
      </c>
      <c r="F13" s="37">
        <v>2289000</v>
      </c>
    </row>
    <row r="14" spans="1:6">
      <c r="B14" t="s">
        <v>128</v>
      </c>
      <c r="C14" s="36">
        <v>9</v>
      </c>
      <c r="D14" s="37">
        <v>2555.5555555555557</v>
      </c>
      <c r="E14" s="37">
        <v>34.555555555555557</v>
      </c>
      <c r="F14" s="37">
        <v>7153000</v>
      </c>
    </row>
    <row r="15" spans="1:6">
      <c r="B15" t="s">
        <v>129</v>
      </c>
      <c r="C15" s="36">
        <v>3</v>
      </c>
      <c r="D15" s="37">
        <v>1333.3333333333333</v>
      </c>
      <c r="E15" s="37">
        <v>20.5</v>
      </c>
      <c r="F15" s="37">
        <v>164000</v>
      </c>
    </row>
    <row r="16" spans="1:6">
      <c r="A16" t="s">
        <v>126</v>
      </c>
      <c r="C16" s="36">
        <v>60</v>
      </c>
      <c r="D16" s="37">
        <v>2450</v>
      </c>
      <c r="E16" s="37">
        <v>28.166666666666668</v>
      </c>
      <c r="F16" s="37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L22" sqref="L22"/>
    </sheetView>
  </sheetViews>
  <sheetFormatPr defaultRowHeight="16.899999999999999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135</v>
      </c>
    </row>
    <row r="4" spans="1:8" outlineLevel="3">
      <c r="A4" t="s">
        <v>91</v>
      </c>
      <c r="B4" t="s">
        <v>78</v>
      </c>
      <c r="C4" t="s">
        <v>79</v>
      </c>
      <c r="D4" s="30">
        <v>120000</v>
      </c>
      <c r="E4" s="30">
        <v>102000</v>
      </c>
      <c r="F4" s="30">
        <v>18000</v>
      </c>
      <c r="G4" s="30">
        <v>4200</v>
      </c>
      <c r="H4" t="s">
        <v>136</v>
      </c>
    </row>
    <row r="5" spans="1:8" outlineLevel="3">
      <c r="A5" t="s">
        <v>77</v>
      </c>
      <c r="B5" t="s">
        <v>78</v>
      </c>
      <c r="C5" t="s">
        <v>79</v>
      </c>
      <c r="D5" s="30">
        <v>110000</v>
      </c>
      <c r="E5" s="30">
        <v>74800</v>
      </c>
      <c r="F5" s="30">
        <v>35200</v>
      </c>
      <c r="G5" s="30">
        <v>1980</v>
      </c>
      <c r="H5" t="s">
        <v>136</v>
      </c>
    </row>
    <row r="6" spans="1:8" outlineLevel="3">
      <c r="A6" t="s">
        <v>92</v>
      </c>
      <c r="B6" t="s">
        <v>78</v>
      </c>
      <c r="C6" t="s">
        <v>79</v>
      </c>
      <c r="D6" s="30">
        <v>89000</v>
      </c>
      <c r="E6" s="30">
        <v>66750</v>
      </c>
      <c r="F6" s="30">
        <v>22250</v>
      </c>
      <c r="G6" s="30">
        <v>1335</v>
      </c>
      <c r="H6" t="s">
        <v>136</v>
      </c>
    </row>
    <row r="7" spans="1:8" outlineLevel="2">
      <c r="C7" s="39" t="s">
        <v>142</v>
      </c>
      <c r="D7" s="30">
        <f>SUBTOTAL(1,D4:D6)</f>
        <v>106333.33333333333</v>
      </c>
      <c r="E7" s="30">
        <f>SUBTOTAL(1,E4:E6)</f>
        <v>81183.333333333328</v>
      </c>
      <c r="F7" s="30">
        <f>SUBTOTAL(1,F4:F6)</f>
        <v>25150</v>
      </c>
      <c r="G7" s="30"/>
    </row>
    <row r="8" spans="1:8" outlineLevel="1">
      <c r="C8" s="38" t="s">
        <v>138</v>
      </c>
      <c r="D8" s="30">
        <f>SUBTOTAL(9,D4:D6)</f>
        <v>319000</v>
      </c>
      <c r="E8" s="30">
        <f>SUBTOTAL(9,E4:E6)</f>
        <v>243550</v>
      </c>
      <c r="F8" s="30">
        <f>SUBTOTAL(9,F4:F6)</f>
        <v>75450</v>
      </c>
      <c r="G8" s="30"/>
    </row>
    <row r="9" spans="1:8" outlineLevel="3">
      <c r="A9" t="s">
        <v>74</v>
      </c>
      <c r="B9" t="s">
        <v>75</v>
      </c>
      <c r="C9" t="s">
        <v>76</v>
      </c>
      <c r="D9" s="30">
        <v>94000</v>
      </c>
      <c r="E9" s="30">
        <v>58280</v>
      </c>
      <c r="F9" s="30">
        <v>35720</v>
      </c>
      <c r="G9" s="30">
        <v>1128</v>
      </c>
      <c r="H9" t="s">
        <v>136</v>
      </c>
    </row>
    <row r="10" spans="1:8" outlineLevel="3">
      <c r="A10" t="s">
        <v>94</v>
      </c>
      <c r="B10" t="s">
        <v>75</v>
      </c>
      <c r="C10" t="s">
        <v>76</v>
      </c>
      <c r="D10" s="30">
        <v>75600</v>
      </c>
      <c r="E10" s="30">
        <v>45360</v>
      </c>
      <c r="F10" s="30">
        <v>30240</v>
      </c>
      <c r="G10">
        <v>0</v>
      </c>
      <c r="H10" t="s">
        <v>137</v>
      </c>
    </row>
    <row r="11" spans="1:8" outlineLevel="3">
      <c r="A11" t="s">
        <v>88</v>
      </c>
      <c r="B11" t="s">
        <v>75</v>
      </c>
      <c r="C11" t="s">
        <v>76</v>
      </c>
      <c r="D11" s="30">
        <v>64000</v>
      </c>
      <c r="E11" s="30">
        <v>42240</v>
      </c>
      <c r="F11" s="30">
        <v>21760</v>
      </c>
      <c r="G11">
        <v>384</v>
      </c>
      <c r="H11" t="s">
        <v>136</v>
      </c>
    </row>
    <row r="12" spans="1:8" outlineLevel="3">
      <c r="A12" t="s">
        <v>93</v>
      </c>
      <c r="B12" t="s">
        <v>75</v>
      </c>
      <c r="C12" t="s">
        <v>76</v>
      </c>
      <c r="D12" s="30">
        <v>60000</v>
      </c>
      <c r="E12" s="30">
        <v>58200</v>
      </c>
      <c r="F12" s="30">
        <v>1800</v>
      </c>
      <c r="G12" s="30">
        <v>2220</v>
      </c>
      <c r="H12" t="s">
        <v>136</v>
      </c>
    </row>
    <row r="13" spans="1:8" outlineLevel="3">
      <c r="A13" t="s">
        <v>80</v>
      </c>
      <c r="B13" t="s">
        <v>75</v>
      </c>
      <c r="C13" t="s">
        <v>76</v>
      </c>
      <c r="D13" s="30">
        <v>50000</v>
      </c>
      <c r="E13" s="30">
        <v>37500</v>
      </c>
      <c r="F13" s="30">
        <v>12500</v>
      </c>
      <c r="G13">
        <v>250</v>
      </c>
      <c r="H13" t="s">
        <v>136</v>
      </c>
    </row>
    <row r="14" spans="1:8" outlineLevel="2">
      <c r="C14" s="39" t="s">
        <v>143</v>
      </c>
      <c r="D14" s="30">
        <f>SUBTOTAL(1,D9:D13)</f>
        <v>68720</v>
      </c>
      <c r="E14" s="30">
        <f>SUBTOTAL(1,E9:E13)</f>
        <v>48316</v>
      </c>
      <c r="F14" s="30">
        <f>SUBTOTAL(1,F9:F13)</f>
        <v>20404</v>
      </c>
    </row>
    <row r="15" spans="1:8" outlineLevel="1">
      <c r="C15" s="39" t="s">
        <v>139</v>
      </c>
      <c r="D15" s="30">
        <f>SUBTOTAL(9,D9:D13)</f>
        <v>343600</v>
      </c>
      <c r="E15" s="30">
        <f>SUBTOTAL(9,E9:E13)</f>
        <v>241580</v>
      </c>
      <c r="F15" s="30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30">
        <v>84000</v>
      </c>
      <c r="E16" s="30">
        <v>79800</v>
      </c>
      <c r="F16" s="30">
        <v>4200</v>
      </c>
      <c r="G16" s="30">
        <v>2940</v>
      </c>
      <c r="H16" t="s">
        <v>136</v>
      </c>
    </row>
    <row r="17" spans="1:8" outlineLevel="3">
      <c r="A17" t="s">
        <v>86</v>
      </c>
      <c r="B17" t="s">
        <v>49</v>
      </c>
      <c r="C17" t="s">
        <v>87</v>
      </c>
      <c r="D17" s="30">
        <v>79800</v>
      </c>
      <c r="E17" s="30">
        <v>57456</v>
      </c>
      <c r="F17" s="30">
        <v>22344</v>
      </c>
      <c r="G17">
        <v>958</v>
      </c>
      <c r="H17" t="s">
        <v>136</v>
      </c>
    </row>
    <row r="18" spans="1:8" outlineLevel="2">
      <c r="C18" s="39" t="s">
        <v>144</v>
      </c>
      <c r="D18" s="30">
        <f>SUBTOTAL(1,D16:D17)</f>
        <v>81900</v>
      </c>
      <c r="E18" s="30">
        <f>SUBTOTAL(1,E16:E17)</f>
        <v>68628</v>
      </c>
      <c r="F18" s="30">
        <f>SUBTOTAL(1,F16:F17)</f>
        <v>13272</v>
      </c>
    </row>
    <row r="19" spans="1:8" outlineLevel="1">
      <c r="C19" s="39" t="s">
        <v>140</v>
      </c>
      <c r="D19" s="30">
        <f>SUBTOTAL(9,D16:D17)</f>
        <v>163800</v>
      </c>
      <c r="E19" s="30">
        <f>SUBTOTAL(9,E16:E17)</f>
        <v>137256</v>
      </c>
      <c r="F19" s="30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30">
        <v>39780</v>
      </c>
      <c r="E20" s="30">
        <v>31824</v>
      </c>
      <c r="F20" s="30">
        <v>7956</v>
      </c>
      <c r="G20">
        <v>398</v>
      </c>
      <c r="H20" t="s">
        <v>136</v>
      </c>
    </row>
    <row r="21" spans="1:8" outlineLevel="3">
      <c r="A21" t="s">
        <v>90</v>
      </c>
      <c r="B21" t="s">
        <v>82</v>
      </c>
      <c r="C21" t="s">
        <v>83</v>
      </c>
      <c r="D21" s="30">
        <v>33000</v>
      </c>
      <c r="E21" s="30">
        <v>32010</v>
      </c>
      <c r="F21">
        <v>990</v>
      </c>
      <c r="G21">
        <v>990</v>
      </c>
      <c r="H21" t="s">
        <v>136</v>
      </c>
    </row>
    <row r="22" spans="1:8" outlineLevel="3">
      <c r="A22" t="s">
        <v>84</v>
      </c>
      <c r="B22" t="s">
        <v>82</v>
      </c>
      <c r="C22" t="s">
        <v>83</v>
      </c>
      <c r="D22" s="30">
        <v>28000</v>
      </c>
      <c r="E22" s="30">
        <v>25760</v>
      </c>
      <c r="F22" s="30">
        <v>2240</v>
      </c>
      <c r="G22">
        <v>616</v>
      </c>
      <c r="H22" t="s">
        <v>136</v>
      </c>
    </row>
    <row r="23" spans="1:8" outlineLevel="3">
      <c r="A23" t="s">
        <v>81</v>
      </c>
      <c r="B23" t="s">
        <v>82</v>
      </c>
      <c r="C23" t="s">
        <v>83</v>
      </c>
      <c r="D23" s="30">
        <v>19800</v>
      </c>
      <c r="E23" s="30">
        <v>9504</v>
      </c>
      <c r="F23" s="30">
        <v>10296</v>
      </c>
      <c r="G23">
        <v>-634</v>
      </c>
      <c r="H23" t="s">
        <v>137</v>
      </c>
    </row>
    <row r="24" spans="1:8" outlineLevel="3">
      <c r="A24" t="s">
        <v>96</v>
      </c>
      <c r="B24" t="s">
        <v>82</v>
      </c>
      <c r="C24" t="s">
        <v>83</v>
      </c>
      <c r="D24" s="30">
        <v>19000</v>
      </c>
      <c r="E24" s="30">
        <v>13490</v>
      </c>
      <c r="F24" s="30">
        <v>5510</v>
      </c>
      <c r="G24">
        <v>-171</v>
      </c>
      <c r="H24" t="s">
        <v>136</v>
      </c>
    </row>
    <row r="25" spans="1:8" outlineLevel="3">
      <c r="A25" t="s">
        <v>85</v>
      </c>
      <c r="B25" t="s">
        <v>82</v>
      </c>
      <c r="C25" t="s">
        <v>83</v>
      </c>
      <c r="D25" s="30">
        <v>18000</v>
      </c>
      <c r="E25" s="30">
        <v>9900</v>
      </c>
      <c r="F25" s="30">
        <v>8100</v>
      </c>
      <c r="G25">
        <v>-450</v>
      </c>
      <c r="H25" t="s">
        <v>137</v>
      </c>
    </row>
    <row r="26" spans="1:8" outlineLevel="2">
      <c r="C26" s="39" t="s">
        <v>145</v>
      </c>
      <c r="D26" s="30">
        <f>SUBTOTAL(1,D20:D25)</f>
        <v>26263.333333333332</v>
      </c>
      <c r="E26" s="30">
        <f>SUBTOTAL(1,E20:E25)</f>
        <v>20414.666666666668</v>
      </c>
      <c r="F26" s="30">
        <f>SUBTOTAL(1,F20:F25)</f>
        <v>5848.666666666667</v>
      </c>
    </row>
    <row r="27" spans="1:8" outlineLevel="1">
      <c r="C27" s="39" t="s">
        <v>141</v>
      </c>
      <c r="D27" s="30">
        <f>SUBTOTAL(9,D20:D25)</f>
        <v>157580</v>
      </c>
      <c r="E27" s="30">
        <f>SUBTOTAL(9,E20:E25)</f>
        <v>122488</v>
      </c>
      <c r="F27" s="30">
        <f>SUBTOTAL(9,F20:F25)</f>
        <v>35092</v>
      </c>
    </row>
    <row r="28" spans="1:8">
      <c r="C28" s="39" t="s">
        <v>146</v>
      </c>
      <c r="D28" s="30">
        <f>SUBTOTAL(1,D4:D25)</f>
        <v>61498.75</v>
      </c>
      <c r="E28" s="30">
        <f>SUBTOTAL(1,E4:E25)</f>
        <v>46554.625</v>
      </c>
      <c r="F28" s="30">
        <f>SUBTOTAL(1,F4:F25)</f>
        <v>14944.125</v>
      </c>
    </row>
    <row r="29" spans="1:8">
      <c r="C29" s="39" t="s">
        <v>126</v>
      </c>
      <c r="D29" s="30">
        <f>SUBTOTAL(9,D4:D25)</f>
        <v>983980</v>
      </c>
      <c r="E29" s="30">
        <f>SUBTOTAL(9,E4:E25)</f>
        <v>744874</v>
      </c>
      <c r="F29" s="30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I14" sqref="I14"/>
    </sheetView>
  </sheetViews>
  <sheetFormatPr defaultRowHeight="16.899999999999999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3" t="s">
        <v>112</v>
      </c>
      <c r="H10" s="34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G2" sqref="G2"/>
    </sheetView>
  </sheetViews>
  <sheetFormatPr defaultRowHeight="16.899999999999999"/>
  <cols>
    <col min="1" max="1" width="8" bestFit="1" customWidth="1"/>
    <col min="2" max="2" width="6.375" bestFit="1" customWidth="1"/>
    <col min="3" max="3" width="9.625" customWidth="1"/>
    <col min="4" max="4" width="10.125" bestFit="1" customWidth="1"/>
    <col min="5" max="5" width="9.375" bestFit="1" customWidth="1"/>
    <col min="6" max="6" width="11.25" customWidth="1"/>
    <col min="7" max="7" width="13.875" customWidth="1"/>
  </cols>
  <sheetData>
    <row r="2" spans="1:7">
      <c r="A2" t="s">
        <v>97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26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26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26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26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26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26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26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26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26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26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26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26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26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26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26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26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26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26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26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26">
        <v>-171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8"/>
  <sheetViews>
    <sheetView workbookViewId="0">
      <selection activeCell="D11" sqref="D11"/>
    </sheetView>
  </sheetViews>
  <sheetFormatPr defaultRowHeight="16.899999999999999"/>
  <cols>
    <col min="1" max="1" width="13.625" customWidth="1"/>
  </cols>
  <sheetData>
    <row r="1" spans="1:4" ht="20.65">
      <c r="A1" s="27" t="s">
        <v>114</v>
      </c>
    </row>
    <row r="3" spans="1:4">
      <c r="A3" s="28" t="s">
        <v>115</v>
      </c>
      <c r="B3" s="28" t="s">
        <v>116</v>
      </c>
      <c r="C3" s="28" t="s">
        <v>117</v>
      </c>
      <c r="D3" s="28" t="s">
        <v>118</v>
      </c>
    </row>
    <row r="4" spans="1:4">
      <c r="A4" s="29">
        <v>45813</v>
      </c>
      <c r="B4" t="s">
        <v>119</v>
      </c>
      <c r="C4">
        <v>10</v>
      </c>
      <c r="D4" s="30">
        <v>15000</v>
      </c>
    </row>
    <row r="5" spans="1:4">
      <c r="A5" s="29">
        <v>45813</v>
      </c>
      <c r="B5" t="s">
        <v>120</v>
      </c>
      <c r="C5">
        <v>5</v>
      </c>
      <c r="D5" s="30">
        <v>10000</v>
      </c>
    </row>
    <row r="6" spans="1:4">
      <c r="A6" s="29">
        <v>45813</v>
      </c>
      <c r="B6" t="s">
        <v>121</v>
      </c>
      <c r="C6">
        <v>3</v>
      </c>
      <c r="D6" s="30">
        <v>3000</v>
      </c>
    </row>
    <row r="7" spans="1:4">
      <c r="A7" s="29"/>
      <c r="D7" s="30"/>
    </row>
    <row r="8" spans="1:4">
      <c r="A8" s="29"/>
      <c r="D8" s="3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109538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이원철</cp:lastModifiedBy>
  <cp:lastPrinted>2025-09-28T11:30:13Z</cp:lastPrinted>
  <dcterms:created xsi:type="dcterms:W3CDTF">2023-05-12T01:27:33Z</dcterms:created>
  <dcterms:modified xsi:type="dcterms:W3CDTF">2025-09-28T12:02:44Z</dcterms:modified>
</cp:coreProperties>
</file>