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 codeName="{62F9E958-00F4-224C-1CEB-3A4BEE276A5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G:\내 드라이브\실기\오답\2025_기본서_컴활1급실기_250715 (1)\01 엑셀\04 실전모의고사\"/>
    </mc:Choice>
  </mc:AlternateContent>
  <xr:revisionPtr revIDLastSave="0" documentId="13_ncr:1_{89FE812C-71E1-4295-8421-5C3FB9914860}" xr6:coauthVersionLast="47" xr6:coauthVersionMax="47" xr10:uidLastSave="{00000000-0000-0000-0000-000000000000}"/>
  <bookViews>
    <workbookView xWindow="-108" yWindow="-108" windowWidth="23256" windowHeight="12576" firstSheet="1" activeTab="2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9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eta.IFS" hidden="1" xlm="1">#NAME?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16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3" l="1" a="1"/>
  <c r="H17" i="3" s="1"/>
  <c r="H18" i="3" a="1"/>
  <c r="H18" i="3" s="1"/>
  <c r="H19" i="3" a="1"/>
  <c r="H19" i="3" s="1"/>
  <c r="H20" i="3" a="1"/>
  <c r="H20" i="3"/>
  <c r="H16" i="3" a="1"/>
  <c r="H16" i="3" s="1"/>
  <c r="J4" i="3" a="1"/>
  <c r="J4" i="3" s="1"/>
  <c r="J5" i="3" a="1"/>
  <c r="J5" i="3" s="1"/>
  <c r="J6" i="3" a="1"/>
  <c r="J6" i="3" s="1"/>
  <c r="J7" i="3" a="1"/>
  <c r="J7" i="3"/>
  <c r="J8" i="3" a="1"/>
  <c r="J8" i="3" s="1"/>
  <c r="J9" i="3" a="1"/>
  <c r="J9" i="3" s="1"/>
  <c r="J10" i="3" a="1"/>
  <c r="J10" i="3" s="1"/>
  <c r="J11" i="3" a="1"/>
  <c r="J11" i="3" s="1"/>
  <c r="J3" i="3" a="1"/>
  <c r="J3" i="3" s="1"/>
  <c r="D4" i="3" a="1"/>
  <c r="D4" i="3" s="1"/>
  <c r="D5" i="3" a="1"/>
  <c r="D5" i="3" s="1"/>
  <c r="D6" i="3" a="1"/>
  <c r="D6" i="3" s="1"/>
  <c r="D3" i="3" a="1"/>
  <c r="D3" i="3" s="1"/>
  <c r="B4" i="3" a="1"/>
  <c r="B4" i="3" s="1"/>
  <c r="C4" i="3" a="1"/>
  <c r="C4" i="3" s="1"/>
  <c r="B5" i="3" a="1"/>
  <c r="B5" i="3" s="1"/>
  <c r="C5" i="3" a="1"/>
  <c r="C5" i="3" s="1"/>
  <c r="B6" i="3" a="1"/>
  <c r="B6" i="3" s="1"/>
  <c r="C6" i="3" a="1"/>
  <c r="C6" i="3" s="1"/>
  <c r="C3" i="3" a="1"/>
  <c r="C3" i="3" s="1"/>
  <c r="B3" i="3" a="1"/>
  <c r="B3" i="3" s="1"/>
  <c r="G3" i="4"/>
  <c r="A17" i="1"/>
  <c r="E4" i="5"/>
  <c r="E5" i="5"/>
  <c r="E6" i="5"/>
  <c r="E7" i="5"/>
  <c r="E8" i="5"/>
  <c r="D3" i="4"/>
  <c r="D4" i="4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10" i="3" a="1"/>
  <c r="K8" i="3" a="1"/>
  <c r="K9" i="3" a="1"/>
  <c r="K6" i="3" a="1"/>
  <c r="K7" i="3" a="1"/>
  <c r="K11" i="3" a="1"/>
  <c r="K4" i="3" a="1"/>
  <c r="K5" i="3" a="1"/>
  <c r="K3" i="3" a="1"/>
  <c r="K5" i="3" l="1"/>
  <c r="K4" i="3"/>
  <c r="K11" i="3"/>
  <c r="K7" i="3"/>
  <c r="K6" i="3"/>
  <c r="K9" i="3"/>
  <c r="K8" i="3"/>
  <c r="K10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E104E02-C3A9-4C11-99EB-B0B9096F7444}" name="MS Access Database_Query" type="1" refreshedVersion="8" background="1">
    <dbPr connection="DSN=MS Access Database;DBQ=G:\내 드라이브\실기\오답\2025_기본서_컴활1급실기_250715 (1)\01 엑셀\04 실전모의고사\사이트운영비.accdb;DefaultDir=G:\내 드라이브\실기\오답\2025_기본서_컴활1급실기_250715 (1)\01 엑셀\04 실전모의고사;DriverId=25;FIL=MS Access;MaxBufferSize=2048;PageTimeout=5;" command="SELECT 사이트비교.개설일, 사이트비교.쇼핑몰, 사이트비교.DB운영비_x000d__x000a_FROM 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<sst xmlns="http://schemas.openxmlformats.org/spreadsheetml/2006/main" count="310" uniqueCount="192">
  <si>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</si>
  <si>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</si>
  <si>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</si>
  <si>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</si>
  <si>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</si>
  <si>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</si>
  <si>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</si>
  <si>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</si>
  <si>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</si>
  <si>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</si>
  <si>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</si>
  <si>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</si>
  <si>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</si>
  <si>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</si>
  <si>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</si>
  <si>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</si>
  <si>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</si>
  <si>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</si>
  <si>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</si>
  <si>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</si>
  <si>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</si>
  <si>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</si>
  <si>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</si>
  <si>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</si>
  <si>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</si>
  <si>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</si>
  <si>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</si>
  <si>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</si>
  <si>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</si>
  <si>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</si>
  <si>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</si>
  <si>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</si>
  <si>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</si>
  <si>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</si>
  <si>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</si>
  <si>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</si>
  <si>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</si>
  <si>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</si>
  <si>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</si>
  <si>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</si>
  <si>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</si>
  <si>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</si>
  <si>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</si>
  <si>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</si>
  <si>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</si>
  <si>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</si>
  <si>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</si>
  <si>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</si>
  <si>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</si>
  <si>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</si>
  <si>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</si>
  <si>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</si>
  <si>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</si>
  <si>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</si>
  <si>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</si>
  <si>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</si>
  <si>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</si>
  <si>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</si>
  <si>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</si>
  <si>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</si>
  <si>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</si>
  <si>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</si>
  <si>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</si>
  <si>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</si>
  <si>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</si>
  <si>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</si>
  <si>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</si>
  <si>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</si>
  <si>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</si>
  <si>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</si>
  <si>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</si>
  <si>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</si>
  <si>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</si>
  <si>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</si>
  <si>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</si>
  <si>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</si>
  <si>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</si>
  <si>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</si>
  <si>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</si>
  <si>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</si>
  <si>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</si>
  <si>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</si>
  <si>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</si>
  <si>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</si>
  <si>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</si>
  <si>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</si>
  <si>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</si>
  <si>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</si>
  <si>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</si>
  <si>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</si>
  <si>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</si>
  <si>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</si>
  <si>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</si>
  <si>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</si>
  <si>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</si>
  <si>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</si>
  <si>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</si>
  <si>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</si>
  <si>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</si>
  <si>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</si>
  <si>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</si>
  <si>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</si>
  <si>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</si>
  <si>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</si>
  <si>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</si>
  <si>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</si>
  <si>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</si>
  <si>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</si>
  <si>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</si>
  <si>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</si>
  <si>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</si>
  <si>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</si>
  <si>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</si>
  <si>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</si>
  <si>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</si>
  <si>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</si>
  <si>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</si>
  <si>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</si>
  <si>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</si>
  <si>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</si>
  <si>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</si>
  <si>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</si>
  <si>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</si>
  <si>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</si>
  <si>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</si>
  <si>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</si>
  <si>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</si>
  <si>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</si>
  <si>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</si>
  <si>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</si>
  <si>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</si>
  <si>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</si>
  <si>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</si>
  <si>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</si>
  <si>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</si>
  <si>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</si>
  <si>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</si>
  <si>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</si>
  <si>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</si>
  <si>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</si>
  <si>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</si>
  <si>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</si>
  <si>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</si>
  <si>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</si>
  <si>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</si>
  <si>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</si>
  <si>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</si>
  <si>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</si>
  <si>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</si>
  <si>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</si>
  <si>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</si>
  <si>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</si>
  <si>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</si>
  <si>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</si>
  <si>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</si>
  <si>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</si>
  <si>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</si>
  <si>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</si>
  <si>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</si>
  <si>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</si>
  <si>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</si>
  <si>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</si>
  <si>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</si>
  <si>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</si>
  <si>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</si>
  <si>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</si>
  <si>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</si>
  <si>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</si>
  <si>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</si>
  <si>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</si>
  <si>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</si>
  <si>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</si>
  <si>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</si>
  <si>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</si>
  <si>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</si>
  <si>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</si>
  <si>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합계 : DB운영비</t>
  </si>
  <si>
    <t>개설일</t>
  </si>
  <si>
    <t>총합계</t>
  </si>
  <si>
    <t>일(개설일)</t>
  </si>
  <si>
    <t>쇼핑몰</t>
  </si>
  <si>
    <t>종합쇼핑몰</t>
  </si>
  <si>
    <t>음악쇼핑몰</t>
  </si>
  <si>
    <t>가전쇼핑몰</t>
  </si>
  <si>
    <t>예술쇼핑몰</t>
  </si>
  <si>
    <t>여행정보몰</t>
  </si>
  <si>
    <t>2023-04-01 - 2023-04-30</t>
  </si>
  <si>
    <t>2023-05-01 - 2023-05-30</t>
  </si>
  <si>
    <t>2023-05-31 - 2023-06-29</t>
  </si>
  <si>
    <t>2023-06-30 - 2023-07-29</t>
  </si>
  <si>
    <t>**</t>
  </si>
  <si>
    <t>DB운영비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</si>
</sst>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76" formatCode="mm&quot;월&quot;\ dd&quot;일&quot;"/>
    <numFmt numFmtId="177" formatCode="0.0_);[Red]\(0.0\)"/>
    <numFmt numFmtId="178" formatCode="0.0%"/>
    <numFmt numFmtId="179" formatCode="yy&quot;-&quot;m&quot;-&quot;d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50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>
      <alignment vertical="center"/>
    </xf>
    <xf numFmtId="43" fontId="0" fillId="0" borderId="0" xfId="0" applyNumberFormat="1">
      <alignment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1B-4BEF-A01D-D9C74724604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1B-4BEF-A01D-D9C7472460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4033856"/>
        <c:axId val="1177515632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1177515632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74033856"/>
        <c:crosses val="max"/>
        <c:crossBetween val="between"/>
      </c:valAx>
      <c:catAx>
        <c:axId val="1174033856"/>
        <c:scaling>
          <c:orientation val="minMax"/>
        </c:scaling>
        <c:delete val="1"/>
        <c:axPos val="b"/>
        <c:majorTickMark val="out"/>
        <c:minorTickMark val="none"/>
        <c:tickLblPos val="nextTo"/>
        <c:crossAx val="117751563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76200</xdr:colOff>
          <xdr:row>1</xdr:row>
          <xdr:rowOff>91440</xdr:rowOff>
        </xdr:from>
        <xdr:to>
          <xdr:col>7</xdr:col>
          <xdr:colOff>868680</xdr:colOff>
          <xdr:row>2</xdr:row>
          <xdr:rowOff>190500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83820</xdr:colOff>
          <xdr:row>3</xdr:row>
          <xdr:rowOff>68580</xdr:rowOff>
        </xdr:from>
        <xdr:to>
          <xdr:col>7</xdr:col>
          <xdr:colOff>861060</xdr:colOff>
          <xdr:row>4</xdr:row>
          <xdr:rowOff>160020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1</xdr:row>
          <xdr:rowOff>0</xdr:rowOff>
        </xdr:from>
        <xdr:to>
          <xdr:col>4</xdr:col>
          <xdr:colOff>556260</xdr:colOff>
          <xdr:row>2</xdr:row>
          <xdr:rowOff>106680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병국" refreshedDate="46113.464068865738" backgroundQuery="1" createdVersion="8" refreshedVersion="8" minRefreshableVersion="3" recordCount="45" xr:uid="{FE196675-1315-489F-96F3-6DE02D12199A}">
  <cacheSource type="external" connectionId="1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autoEnd="0" groupBy="days" startDate="2023-04-01T00:00:00" endDate="2023-07-29T00:00:00" groupInterval="30"/>
        <groupItems count="6">
          <s v="&lt;2023-04-01"/>
          <s v="2023-04-01 - 2023-04-30"/>
          <s v="2023-05-01 - 2023-05-30"/>
          <s v="2023-05-31 - 2023-06-29"/>
          <s v="2023-06-30 - 2023-07-29"/>
          <s v="&gt;2023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A2B86C-BBEF-4D3E-82B4-2B6F62D5D2FB}" name="피벗 테이블1" cacheId="16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3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8E550B4-EBFA-41CF-BE04-6B556C084A5B}" name="표1" displayName="표1" ref="A1:C2" totalsRowShown="0">
  <autoFilter ref="A1:C2" xr:uid="{F8E550B4-EBFA-41CF-BE04-6B556C084A5B}"/>
  <tableColumns count="3">
    <tableColumn id="1" xr3:uid="{5B3447DA-252B-4290-991F-C9A6A596C53D}" name="개설일" dataDxfId="0"/>
    <tableColumn id="2" xr3:uid="{7264ECB5-B2AA-4CD0-8D3E-2EA39B11979A}" name="쇼핑몰"/>
    <tableColumn id="3" xr3:uid="{5C438FE4-A5D5-4518-A429-1D395D37AD83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topLeftCell="A6" workbookViewId="0">
      <selection activeCell="A4" sqref="A4:F14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AND(LEFT(B4,2)*1&lt;=17,D4&gt;=AVERAGE($D$4:$D$14))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OR($E4=MAX($E$4:$E$14),$F4=MAX($F$4:$F$14))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topLeftCell="A18" zoomScaleNormal="100" workbookViewId="0">
      <selection activeCell="K9" sqref="K9"/>
    </sheetView>
  </sheetViews>
  <sheetFormatPr defaultRowHeight="17.399999999999999"/>
  <sheetData>
    <row r="1" spans="1:9" ht="21">
      <c r="A1" s="37" t="s">
        <v>14</v>
      </c>
      <c r="B1" s="37"/>
      <c r="C1" s="37"/>
      <c r="D1" s="37"/>
      <c r="E1" s="37"/>
      <c r="F1" s="37"/>
      <c r="G1" s="37"/>
      <c r="H1" s="37"/>
      <c r="I1" s="37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43">
        <v>80</v>
      </c>
      <c r="D4" s="43">
        <v>78</v>
      </c>
      <c r="E4" s="43">
        <v>82</v>
      </c>
      <c r="F4" s="43">
        <v>90</v>
      </c>
      <c r="G4" s="43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43">
        <v>64</v>
      </c>
      <c r="D5" s="43">
        <v>67</v>
      </c>
      <c r="E5" s="43">
        <v>67</v>
      </c>
      <c r="F5" s="43">
        <v>81</v>
      </c>
      <c r="G5" s="43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43">
        <v>92</v>
      </c>
      <c r="D6" s="43">
        <v>90</v>
      </c>
      <c r="E6" s="43">
        <v>94</v>
      </c>
      <c r="F6" s="43">
        <v>93</v>
      </c>
      <c r="G6" s="43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43">
        <v>86</v>
      </c>
      <c r="D7" s="43">
        <v>84</v>
      </c>
      <c r="E7" s="43">
        <v>85</v>
      </c>
      <c r="F7" s="43">
        <v>91</v>
      </c>
      <c r="G7" s="43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43">
        <v>81</v>
      </c>
      <c r="D8" s="43">
        <v>84</v>
      </c>
      <c r="E8" s="43">
        <v>78</v>
      </c>
      <c r="F8" s="43">
        <v>81</v>
      </c>
      <c r="G8" s="43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43">
        <v>77</v>
      </c>
      <c r="D9" s="43">
        <v>80</v>
      </c>
      <c r="E9" s="43">
        <v>81</v>
      </c>
      <c r="F9" s="43">
        <v>83</v>
      </c>
      <c r="G9" s="43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43">
        <v>95</v>
      </c>
      <c r="D10" s="43">
        <v>93</v>
      </c>
      <c r="E10" s="43">
        <v>95</v>
      </c>
      <c r="F10" s="43">
        <v>96</v>
      </c>
      <c r="G10" s="43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43">
        <v>93</v>
      </c>
      <c r="D11" s="43">
        <v>91</v>
      </c>
      <c r="E11" s="43">
        <v>92</v>
      </c>
      <c r="F11" s="43">
        <v>94</v>
      </c>
      <c r="G11" s="43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43">
        <v>61</v>
      </c>
      <c r="D12" s="43">
        <v>64</v>
      </c>
      <c r="E12" s="43">
        <v>61</v>
      </c>
      <c r="F12" s="43">
        <v>64</v>
      </c>
      <c r="G12" s="43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43">
        <v>57</v>
      </c>
      <c r="D13" s="43">
        <v>60</v>
      </c>
      <c r="E13" s="43">
        <v>80</v>
      </c>
      <c r="F13" s="43">
        <v>64</v>
      </c>
      <c r="G13" s="43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43">
        <v>94</v>
      </c>
      <c r="D14" s="43">
        <v>92</v>
      </c>
      <c r="E14" s="43">
        <v>94</v>
      </c>
      <c r="F14" s="43">
        <v>95</v>
      </c>
      <c r="G14" s="43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43">
        <v>83</v>
      </c>
      <c r="D15" s="43">
        <v>86</v>
      </c>
      <c r="E15" s="43">
        <v>86</v>
      </c>
      <c r="F15" s="43">
        <v>85</v>
      </c>
      <c r="G15" s="43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43">
        <v>75</v>
      </c>
      <c r="D16" s="43">
        <v>78</v>
      </c>
      <c r="E16" s="43">
        <v>76</v>
      </c>
      <c r="F16" s="43">
        <v>81</v>
      </c>
      <c r="G16" s="43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43">
        <v>88</v>
      </c>
      <c r="D17" s="43">
        <v>86</v>
      </c>
      <c r="E17" s="43">
        <v>88</v>
      </c>
      <c r="F17" s="43">
        <v>90</v>
      </c>
      <c r="G17" s="43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43">
        <v>99</v>
      </c>
      <c r="D18" s="43">
        <v>97</v>
      </c>
      <c r="E18" s="43">
        <v>98</v>
      </c>
      <c r="F18" s="43">
        <v>97</v>
      </c>
      <c r="G18" s="43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43">
        <v>72</v>
      </c>
      <c r="D19" s="43">
        <v>75</v>
      </c>
      <c r="E19" s="43">
        <v>72</v>
      </c>
      <c r="F19" s="43">
        <v>81</v>
      </c>
      <c r="G19" s="43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43">
        <v>69</v>
      </c>
      <c r="D20" s="43">
        <v>72</v>
      </c>
      <c r="E20" s="43">
        <v>80</v>
      </c>
      <c r="F20" s="43">
        <v>77</v>
      </c>
      <c r="G20" s="43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formatColumns="0" formatRows="0"/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tabSelected="1" workbookViewId="0">
      <selection activeCell="I18" sqref="I18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>
        <f t="array" ref="B3">SUM(IF(($B$10:$B$29=B$2)*($A$10:$A$29=$A3),1))</f>
        <v>1</v>
      </c>
      <c r="C3" s="6">
        <f t="array" ref="C3">SUM(IF(($B$10:$B$29=C$2)*($A$10:$A$29=$A3),1))</f>
        <v>3</v>
      </c>
      <c r="D3" s="8">
        <f t="array" ref="D3">_xlfn.PERCENTILE.INC(IF(($A$10:$A$29=A3),$E$10:$E$29),0.5)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_xlfn.IFS(H3="부장",10%,H3="과장",8%,H3="차장",6%,H3="대리",5%,H3="사원",3%)</f>
        <v>0.03</v>
      </c>
      <c r="K3" s="11" cm="1">
        <f t="array" ref="K3">fn지급액(I3,J3)</f>
        <v>1030</v>
      </c>
    </row>
    <row r="4" spans="1:11">
      <c r="A4" s="6" t="s">
        <v>59</v>
      </c>
      <c r="B4" s="6">
        <f t="array" ref="B4">SUM(IF(($B$10:$B$29=B$2)*($A$10:$A$29=$A4),1))</f>
        <v>2</v>
      </c>
      <c r="C4" s="6">
        <f t="array" ref="C4">SUM(IF(($B$10:$B$29=C$2)*($A$10:$A$29=$A4),1))</f>
        <v>4</v>
      </c>
      <c r="D4" s="8">
        <f t="array" ref="D4">_xlfn.PERCENTILE.INC(IF(($A$10:$A$29=A4),$E$10:$E$29),0.5)</f>
        <v>86.5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_xlfn.IFS(H4="부장",10%,H4="과장",8%,H4="차장",6%,H4="대리",5%,H4="사원",3%)</f>
        <v>0.06</v>
      </c>
      <c r="K4" s="11" cm="1">
        <f t="array" ref="K4">fn지급액(I4,J4)</f>
        <v>1590</v>
      </c>
    </row>
    <row r="5" spans="1:11">
      <c r="A5" s="6" t="s">
        <v>62</v>
      </c>
      <c r="B5" s="6">
        <f t="array" ref="B5">SUM(IF(($B$10:$B$29=B$2)*($A$10:$A$29=$A5),1))</f>
        <v>4</v>
      </c>
      <c r="C5" s="6">
        <f t="array" ref="C5">SUM(IF(($B$10:$B$29=C$2)*($A$10:$A$29=$A5),1))</f>
        <v>2</v>
      </c>
      <c r="D5" s="8">
        <f t="array" ref="D5">_xlfn.PERCENTILE.INC(IF(($A$10:$A$29=A5),$E$10:$E$29),0.5)</f>
        <v>85.5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_xlfn.IFS(H5="부장",10%,H5="과장",8%,H5="차장",6%,H5="대리",5%,H5="사원",3%)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>
        <f t="array" ref="B6">SUM(IF(($B$10:$B$29=B$2)*($A$10:$A$29=$A6),1))</f>
        <v>1</v>
      </c>
      <c r="C6" s="6">
        <f t="array" ref="C6">SUM(IF(($B$10:$B$29=C$2)*($A$10:$A$29=$A6),1))</f>
        <v>3</v>
      </c>
      <c r="D6" s="8">
        <f t="array" ref="D6">_xlfn.PERCENTILE.INC(IF(($A$10:$A$29=A6),$E$10:$E$29),0.5)</f>
        <v>88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_xlfn.IFS(H6="부장",10%,H6="과장",8%,H6="차장",6%,H6="대리",5%,H6="사원",3%)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_xlfn.IFS(H7="부장",10%,H7="과장",8%,H7="차장",6%,H7="대리",5%,H7="사원",3%)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_xlfn.IFS(H8="부장",10%,H8="과장",8%,H8="차장",6%,H8="대리",5%,H8="사원",3%)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_xlfn.IFS(H9="부장",10%,H9="과장",8%,H9="차장",6%,H9="대리",5%,H9="사원",3%)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_xlfn.IFS(H10="부장",10%,H10="과장",8%,H10="차장",6%,H10="대리",5%,H10="사원",3%)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_xlfn.IFS(H11="부장",10%,H11="과장",8%,H11="차장",6%,H11="대리",5%,H11="사원",3%)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38" t="s">
        <v>86</v>
      </c>
      <c r="H12" s="39"/>
      <c r="I12" s="40"/>
      <c r="J12" s="6">
        <v>924</v>
      </c>
      <c r="K12" s="11"/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48">
        <f t="array" ref="H16">ROUNDDOWN(SUM(($H$3:$H$11=G16)*($J$3:$J$11*$I$3:$I$11))/$J$12,2)</f>
        <v>0.45</v>
      </c>
      <c r="I16" s="49"/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48">
        <f t="array" ref="H17">ROUNDDOWN(SUM(($H$3:$H$11=G17)*($J$3:$J$11*$I$3:$I$11))/$J$12,2)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48">
        <f t="array" ref="H18">ROUNDDOWN(SUM(($H$3:$H$11=G18)*($J$3:$J$11*$I$3:$I$11))/$J$12,2)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48">
        <f t="array" ref="H19">ROUNDDOWN(SUM(($H$3:$H$11=G19)*($J$3:$J$11*$I$3:$I$11))/$J$12,2)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48">
        <f t="array" ref="H20">ROUNDDOWN(SUM(($H$3:$H$11=G20)*($J$3:$J$11*$I$3:$I$11))/$J$12,2)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E7082-0AE5-4C63-8F73-13D16CBF4F73}">
  <sheetPr codeName="Sheet9"/>
  <dimension ref="A1:C2"/>
  <sheetViews>
    <sheetView workbookViewId="0">
      <selection sqref="A1:C2"/>
    </sheetView>
  </sheetViews>
  <sheetFormatPr defaultRowHeight="17.399999999999999"/>
  <cols>
    <col min="1" max="1" width="10.8984375" bestFit="1" customWidth="1"/>
    <col min="2" max="2" width="10.3984375" bestFit="1" customWidth="1"/>
    <col min="3" max="3" width="11.19921875" bestFit="1" customWidth="1"/>
  </cols>
  <sheetData>
    <row r="1" spans="1:3">
      <c r="A1" t="s">
        <v>177</v>
      </c>
      <c r="B1" t="s">
        <v>180</v>
      </c>
      <c r="C1" t="s">
        <v>191</v>
      </c>
    </row>
    <row r="2" spans="1:3">
      <c r="A2" s="44">
        <v>45046</v>
      </c>
      <c r="B2" t="s">
        <v>181</v>
      </c>
      <c r="C2">
        <v>386000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F5" sqref="F5"/>
    </sheetView>
  </sheetViews>
  <sheetFormatPr defaultRowHeight="17.399999999999999"/>
  <cols>
    <col min="1" max="1" width="23.19921875" bestFit="1" customWidth="1"/>
    <col min="2" max="6" width="10.8984375" bestFit="1" customWidth="1"/>
    <col min="7" max="7" width="12" bestFit="1" customWidth="1"/>
  </cols>
  <sheetData>
    <row r="3" spans="1:7">
      <c r="A3" s="46" t="s">
        <v>176</v>
      </c>
      <c r="B3" s="46" t="s">
        <v>180</v>
      </c>
      <c r="C3" s="4"/>
      <c r="D3" s="4"/>
      <c r="E3" s="4"/>
      <c r="F3" s="4"/>
      <c r="G3" s="4"/>
    </row>
    <row r="4" spans="1:7">
      <c r="A4" s="46" t="s">
        <v>179</v>
      </c>
      <c r="B4" s="47" t="s">
        <v>183</v>
      </c>
      <c r="C4" s="47" t="s">
        <v>185</v>
      </c>
      <c r="D4" s="47" t="s">
        <v>184</v>
      </c>
      <c r="E4" s="47" t="s">
        <v>182</v>
      </c>
      <c r="F4" s="47" t="s">
        <v>181</v>
      </c>
      <c r="G4" s="47" t="s">
        <v>178</v>
      </c>
    </row>
    <row r="5" spans="1:7">
      <c r="A5" s="4" t="s">
        <v>186</v>
      </c>
      <c r="B5" s="45" t="s">
        <v>190</v>
      </c>
      <c r="C5" s="45" t="s">
        <v>190</v>
      </c>
      <c r="D5" s="45" t="s">
        <v>190</v>
      </c>
      <c r="E5" s="45" t="s">
        <v>190</v>
      </c>
      <c r="F5" s="45">
        <v>386000</v>
      </c>
      <c r="G5" s="45">
        <v>386000</v>
      </c>
    </row>
    <row r="6" spans="1:7">
      <c r="A6" s="4" t="s">
        <v>187</v>
      </c>
      <c r="B6" s="45">
        <v>930690</v>
      </c>
      <c r="C6" s="45">
        <v>457160</v>
      </c>
      <c r="D6" s="45">
        <v>787950</v>
      </c>
      <c r="E6" s="45">
        <v>2455750</v>
      </c>
      <c r="F6" s="45">
        <v>2170960</v>
      </c>
      <c r="G6" s="45">
        <v>6802510</v>
      </c>
    </row>
    <row r="7" spans="1:7">
      <c r="A7" s="4" t="s">
        <v>188</v>
      </c>
      <c r="B7" s="45">
        <v>1424070</v>
      </c>
      <c r="C7" s="45">
        <v>1339680</v>
      </c>
      <c r="D7" s="45">
        <v>1063130</v>
      </c>
      <c r="E7" s="45">
        <v>1485820</v>
      </c>
      <c r="F7" s="45">
        <v>1680500</v>
      </c>
      <c r="G7" s="45">
        <v>6993200</v>
      </c>
    </row>
    <row r="8" spans="1:7">
      <c r="A8" s="4" t="s">
        <v>189</v>
      </c>
      <c r="B8" s="45" t="s">
        <v>190</v>
      </c>
      <c r="C8" s="45" t="s">
        <v>190</v>
      </c>
      <c r="D8" s="45">
        <v>1056980</v>
      </c>
      <c r="E8" s="45">
        <v>575140</v>
      </c>
      <c r="F8" s="45">
        <v>438680</v>
      </c>
      <c r="G8" s="45">
        <v>2070800</v>
      </c>
    </row>
    <row r="9" spans="1:7">
      <c r="A9" s="4" t="s">
        <v>178</v>
      </c>
      <c r="B9" s="45">
        <v>2354760</v>
      </c>
      <c r="C9" s="45">
        <v>1796840</v>
      </c>
      <c r="D9" s="45">
        <v>2908060</v>
      </c>
      <c r="E9" s="45">
        <v>4516710</v>
      </c>
      <c r="F9" s="45">
        <v>4676140</v>
      </c>
      <c r="G9" s="45">
        <v>16252510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F7" sqref="F7"/>
    </sheetView>
  </sheetViews>
  <sheetFormatPr defaultRowHeight="17.399999999999999"/>
  <cols>
    <col min="1" max="1" width="9" customWidth="1"/>
    <col min="3" max="3" width="9" customWidth="1"/>
    <col min="5" max="5" width="3.69921875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/>
      <c r="G3" s="24">
        <f>C4/B4</f>
        <v>0.41632653061224489</v>
      </c>
    </row>
    <row r="4" spans="1:7">
      <c r="A4" s="25" t="s">
        <v>112</v>
      </c>
      <c r="B4" s="26">
        <v>2450</v>
      </c>
      <c r="C4" s="26">
        <v>1020</v>
      </c>
      <c r="D4" s="27">
        <f t="shared" si="0"/>
        <v>0.41632653061224489</v>
      </c>
      <c r="E4" s="16"/>
      <c r="F4" s="21">
        <v>1000</v>
      </c>
      <c r="G4" s="24">
        <f t="dataTable" ref="G4:G8" dt2D="0" dtr="0" r1="C4"/>
        <v>0.40816326530612246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0.48979591836734693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0.5714285714285714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0.65306122448979587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C45D033C-9781-410B-ABA2-A43303407413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topLeftCell="A6" workbookViewId="0">
      <selection activeCell="O20" sqref="O20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1" t="s">
        <v>126</v>
      </c>
      <c r="C1" s="42"/>
      <c r="D1" s="42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H13" sqref="H13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48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48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48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48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48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48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48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48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48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48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48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48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76200</xdr:colOff>
                    <xdr:row>1</xdr:row>
                    <xdr:rowOff>91440</xdr:rowOff>
                  </from>
                  <to>
                    <xdr:col>7</xdr:col>
                    <xdr:colOff>868680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83820</xdr:colOff>
                    <xdr:row>3</xdr:row>
                    <xdr:rowOff>68580</xdr:rowOff>
                  </from>
                  <to>
                    <xdr:col>7</xdr:col>
                    <xdr:colOff>861060</xdr:colOff>
                    <xdr:row>4</xdr:row>
                    <xdr:rowOff>160020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workbookViewId="0"/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3" ht="20.399999999999999">
      <c r="A1" s="34" t="s">
        <v>158</v>
      </c>
    </row>
    <row r="3" spans="1:3">
      <c r="A3" s="35" t="s">
        <v>159</v>
      </c>
      <c r="B3" s="35" t="s">
        <v>160</v>
      </c>
      <c r="C3" s="35" t="s">
        <v>161</v>
      </c>
    </row>
    <row r="4" spans="1:3">
      <c r="A4" t="s">
        <v>162</v>
      </c>
      <c r="B4" t="s">
        <v>163</v>
      </c>
      <c r="C4" s="36">
        <v>10000</v>
      </c>
    </row>
    <row r="5" spans="1:3">
      <c r="A5" t="s">
        <v>164</v>
      </c>
      <c r="B5" t="s">
        <v>165</v>
      </c>
      <c r="C5" s="36">
        <v>20000</v>
      </c>
    </row>
    <row r="6" spans="1:3">
      <c r="A6" t="s">
        <v>166</v>
      </c>
      <c r="B6" t="s">
        <v>167</v>
      </c>
      <c r="C6" s="36">
        <v>10000</v>
      </c>
    </row>
    <row r="7" spans="1:3">
      <c r="A7" t="s">
        <v>168</v>
      </c>
      <c r="B7" t="s">
        <v>169</v>
      </c>
      <c r="C7" s="36">
        <v>5000</v>
      </c>
    </row>
    <row r="8" spans="1:3">
      <c r="A8" t="s">
        <v>170</v>
      </c>
      <c r="B8" t="s">
        <v>171</v>
      </c>
      <c r="C8" s="36">
        <v>100000</v>
      </c>
    </row>
    <row r="9" spans="1:3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198120</xdr:colOff>
                <xdr:row>1</xdr:row>
                <xdr:rowOff>0</xdr:rowOff>
              </from>
              <to>
                <xdr:col>4</xdr:col>
                <xdr:colOff>571500</xdr:colOff>
                <xdr:row>2</xdr:row>
                <xdr:rowOff>91440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김병국</cp:lastModifiedBy>
  <dcterms:created xsi:type="dcterms:W3CDTF">2023-05-12T01:27:33Z</dcterms:created>
  <dcterms:modified xsi:type="dcterms:W3CDTF">2026-04-01T02:36:33Z</dcterms:modified>
</cp:coreProperties>
</file>