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컴활1급실기\01 엑셀\04 실전모의고사\"/>
    </mc:Choice>
  </mc:AlternateContent>
  <xr:revisionPtr revIDLastSave="0" documentId="13_ncr:1_{8E1F5548-D4AD-41F5-8540-79181A7F92F5}" xr6:coauthVersionLast="47" xr6:coauthVersionMax="47" xr10:uidLastSave="{00000000-0000-0000-0000-000000000000}"/>
  <bookViews>
    <workbookView xWindow="-120" yWindow="-120" windowWidth="29040" windowHeight="15840" firstSheet="1" activeTab="4" xr2:uid="{687888A0-7169-4D04-8AED-D6529133C41D}"/>
  </bookViews>
  <sheets>
    <sheet name="기본작업-1" sheetId="1" r:id="rId1"/>
    <sheet name="기본작업-2" sheetId="2" r:id="rId2"/>
    <sheet name="계산작업" sheetId="3" r:id="rId3"/>
    <sheet name="4월종합쇼핑몰" sheetId="10" r:id="rId4"/>
    <sheet name="분석작업-1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16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 a="1"/>
  <c r="J4" i="3" s="1"/>
  <c r="J5" i="3" a="1"/>
  <c r="J5" i="3" s="1"/>
  <c r="J6" i="3" a="1"/>
  <c r="J6" i="3" s="1"/>
  <c r="J7" i="3" a="1"/>
  <c r="J7" i="3" s="1"/>
  <c r="J8" i="3" a="1"/>
  <c r="J8" i="3" s="1"/>
  <c r="J9" i="3" a="1"/>
  <c r="J9" i="3" s="1"/>
  <c r="J10" i="3" a="1"/>
  <c r="J10" i="3" s="1"/>
  <c r="J11" i="3" a="1"/>
  <c r="J11" i="3" s="1"/>
  <c r="J3" i="3" a="1"/>
  <c r="J3" i="3" s="1"/>
  <c r="B4" i="3" a="1"/>
  <c r="B4" i="3" s="1"/>
  <c r="C4" i="3" a="1"/>
  <c r="C4" i="3" s="1"/>
  <c r="D4" i="3" a="1"/>
  <c r="D4" i="3" s="1"/>
  <c r="B5" i="3" a="1"/>
  <c r="B5" i="3" s="1"/>
  <c r="C5" i="3" a="1"/>
  <c r="C5" i="3" s="1"/>
  <c r="D5" i="3" a="1"/>
  <c r="D5" i="3" s="1"/>
  <c r="B6" i="3" a="1"/>
  <c r="B6" i="3" s="1"/>
  <c r="C6" i="3" a="1"/>
  <c r="C6" i="3" s="1"/>
  <c r="D6" i="3" a="1"/>
  <c r="D6" i="3" s="1"/>
  <c r="C3" i="3" a="1"/>
  <c r="C3" i="3" s="1"/>
  <c r="D3" i="3" a="1"/>
  <c r="D3" i="3" s="1"/>
  <c r="B3" i="3" a="1"/>
  <c r="B3" i="3" s="1"/>
  <c r="A17" i="1"/>
  <c r="E4" i="5"/>
  <c r="E5" i="5"/>
  <c r="E6" i="5"/>
  <c r="E7" i="5"/>
  <c r="E8" i="5"/>
  <c r="D3" i="4"/>
  <c r="D4" i="4"/>
  <c r="D5" i="4"/>
  <c r="D6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K4" i="3" a="1"/>
  <c r="K5" i="3" a="1"/>
  <c r="K10" i="3" a="1"/>
  <c r="K8" i="3" a="1"/>
  <c r="K6" i="3" a="1"/>
  <c r="K9" i="3" a="1"/>
  <c r="K7" i="3" a="1"/>
  <c r="K11" i="3" a="1"/>
  <c r="K3" i="3" a="1"/>
  <c r="K11" i="3" l="1"/>
  <c r="K7" i="3"/>
  <c r="K9" i="3"/>
  <c r="K6" i="3"/>
  <c r="K8" i="3"/>
  <c r="K10" i="3"/>
  <c r="K5" i="3"/>
  <c r="K4" i="3"/>
  <c r="K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A9EF74-A0D0-417B-9598-7C644A69734B}" name="MS Access Database_Query" type="1" refreshedVersion="8" background="1">
    <dbPr connection="DSN=MS Access Database;DBQ=C:\엑셀실전\사이트운영비.accdb;DefaultDir=C:\엑셀실전;DriverId=25;FIL=MS Access;MaxBufferSize=2048;PageTimeout=5;" command="SELECT 사이트비교.개설일, 사이트비교.쇼핑몰, 사이트비교.DB운영비_x000d__x000a_FROM `C:\엑셀실전\사이트운영비.accdb`.사이트비교 사이트비교_x000d__x000a_WHERE (사이트비교.DB운영비&gt;=200000)"/>
  </connection>
  <connection id="2" xr16:uid="{20F9B76C-1143-4E81-BD5D-44C3EEF20104}" name="MS Access Database_Query1" type="1" refreshedVersion="8" background="1">
    <dbPr connection="DSN=MS Access Database;DBQ=C:\엑셀실전\사이트운영비.accdb;DefaultDir=C:\엑셀실전;DriverId=25;FIL=MS Access;MaxBufferSize=2048;PageTimeout=5;" command="SELECT 사이트비교.개설일, 사이트비교.쇼핑몰, 사이트비교.DB운영비_x000d__x000a_FROM `C:\엑셀실전\사이트운영비.accdb`.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<sst xmlns="http://schemas.openxmlformats.org/spreadsheetml/2006/main" count="311" uniqueCount="193">
  <si>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</si>
  <si>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</si>
  <si>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</si>
  <si>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</si>
  <si>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</si>
  <si>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</si>
  <si>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</si>
  <si>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</si>
  <si>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</si>
  <si>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</si>
  <si>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</si>
  <si>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</si>
  <si>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</si>
  <si>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</si>
  <si>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</si>
  <si>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</si>
  <si>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</si>
  <si>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</si>
  <si>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</si>
  <si>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</si>
  <si>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</si>
  <si>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</si>
  <si>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</si>
  <si>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</si>
  <si>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</si>
  <si>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</si>
  <si>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</si>
  <si>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</si>
  <si>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</si>
  <si>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</si>
  <si>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</si>
  <si>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</si>
  <si>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</si>
  <si>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</si>
  <si>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</si>
  <si>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</si>
  <si>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</si>
  <si>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</si>
  <si>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</si>
  <si>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</si>
  <si>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</si>
  <si>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</si>
  <si>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</si>
  <si>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</si>
  <si>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</si>
  <si>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</si>
  <si>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</si>
  <si>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</si>
  <si>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</si>
  <si>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</si>
  <si>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</si>
  <si>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</si>
  <si>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</si>
  <si>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</si>
  <si>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</si>
  <si>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</si>
  <si>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</si>
  <si>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</si>
  <si>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</si>
  <si>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</si>
  <si>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</si>
  <si>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</si>
  <si>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</si>
  <si>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</si>
  <si>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</si>
  <si>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</si>
  <si>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</si>
  <si>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</si>
  <si>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</si>
  <si>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</si>
  <si>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</si>
  <si>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</si>
  <si>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</si>
  <si>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</si>
  <si>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</si>
  <si>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</si>
  <si>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</si>
  <si>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</si>
  <si>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</si>
  <si>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</si>
  <si>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</si>
  <si>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</si>
  <si>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</si>
  <si>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</si>
  <si>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</si>
  <si>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</si>
  <si>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</si>
  <si>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</si>
  <si>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</si>
  <si>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</si>
  <si>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</si>
  <si>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</si>
  <si>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</si>
  <si>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</si>
  <si>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</si>
  <si>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</si>
  <si>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</si>
  <si>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</si>
  <si>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</si>
  <si>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</si>
  <si>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</si>
  <si>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</si>
  <si>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</si>
  <si>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</si>
  <si>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</si>
  <si>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</si>
  <si>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</si>
  <si>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</si>
  <si>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</si>
  <si>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</si>
  <si>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</si>
  <si>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</si>
  <si>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</si>
  <si>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</si>
  <si>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</si>
  <si>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</si>
  <si>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</si>
  <si>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</si>
  <si>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</si>
  <si>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</si>
  <si>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</si>
  <si>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</si>
  <si>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</si>
  <si>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</si>
  <si>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</si>
  <si>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</si>
  <si>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</si>
  <si>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</si>
  <si>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</si>
  <si>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</si>
  <si>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</si>
  <si>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</si>
  <si>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</si>
  <si>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</si>
  <si>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</si>
  <si>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</si>
  <si>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</si>
  <si>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</si>
  <si>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</si>
  <si>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</si>
  <si>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</si>
  <si>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</si>
  <si>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</si>
  <si>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</si>
  <si>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</si>
  <si>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</si>
  <si>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</si>
  <si>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</si>
  <si>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</si>
  <si>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</si>
  <si>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</si>
  <si>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</si>
  <si>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</si>
  <si>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</si>
  <si>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</si>
  <si>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</si>
  <si>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</si>
  <si>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</si>
  <si>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</si>
  <si>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</si>
  <si>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</si>
  <si>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</si>
  <si>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</si>
  <si>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</si>
  <si>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</si>
  <si>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</si>
  <si>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</si>
  <si>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</si>
  <si>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</si>
  <si>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</si>
  <si>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</si>
  <si>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</si>
  <si>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</si>
  <si>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</si>
  <si>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[표4] 직위별 상여금 차지율</t>
    <phoneticPr fontId="1" type="noConversion"/>
  </si>
  <si>
    <t>조건</t>
    <phoneticPr fontId="1" type="noConversion"/>
  </si>
  <si>
    <t>총합계</t>
  </si>
  <si>
    <t>가전쇼핑몰</t>
  </si>
  <si>
    <t>여행정보몰</t>
  </si>
  <si>
    <t>예술쇼핑몰</t>
  </si>
  <si>
    <t>음악쇼핑몰</t>
  </si>
  <si>
    <t>종합쇼핑몰</t>
  </si>
  <si>
    <t>DB운영비</t>
  </si>
  <si>
    <t>쇼핑몰</t>
  </si>
  <si>
    <t>일(개설일)</t>
  </si>
  <si>
    <t>개설일</t>
  </si>
  <si>
    <t>합계 : DB운영비</t>
  </si>
  <si>
    <t>**</t>
  </si>
  <si>
    <t>2023-04-01 - 2023-04-30</t>
  </si>
  <si>
    <t>2023-05-01 - 2023-05-30</t>
  </si>
  <si>
    <t>2023-05-31 - 2023-06-29</t>
  </si>
  <si>
    <t>2023-06-30 - 2023-07-29</t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</si>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</sst>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0.0_);[Red]\(0.0\)"/>
    <numFmt numFmtId="178" formatCode="0.0%"/>
    <numFmt numFmtId="179" formatCode="yy&quot;-&quot;m&quot;-&quot;d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1" xfId="0" applyNumberFormat="1" applyBorder="1">
      <alignment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2">
    <dxf>
      <font>
        <b/>
        <i/>
        <color rgb="FF0070C0"/>
      </font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fld id="{1CEFFCCC-540F-4D8D-A39F-EC6100BADE0C}" type="VALUE">
                      <a:rPr lang="en-US" altLang="ko-KR" sz="1000" b="1"/>
                      <a:pPr/>
                      <a:t>[값]</a:t>
                    </a:fld>
                    <a:endParaRPr lang="ko-KR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1BB-441B-9236-2193B9262049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v>판매량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B-441B-9236-2193B9262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598272"/>
        <c:axId val="1174597792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1174597792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74598272"/>
        <c:crosses val="max"/>
        <c:crossBetween val="between"/>
      </c:valAx>
      <c:catAx>
        <c:axId val="1174598272"/>
        <c:scaling>
          <c:orientation val="minMax"/>
        </c:scaling>
        <c:delete val="1"/>
        <c:axPos val="b"/>
        <c:majorTickMark val="none"/>
        <c:minorTickMark val="none"/>
        <c:tickLblPos val="nextTo"/>
        <c:crossAx val="117459779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7</xdr:col>
          <xdr:colOff>914400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9525</xdr:rowOff>
        </xdr:from>
        <xdr:to>
          <xdr:col>8</xdr:col>
          <xdr:colOff>9525</xdr:colOff>
          <xdr:row>4</xdr:row>
          <xdr:rowOff>200025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</xdr:row>
          <xdr:rowOff>0</xdr:rowOff>
        </xdr:from>
        <xdr:to>
          <xdr:col>4</xdr:col>
          <xdr:colOff>552450</xdr:colOff>
          <xdr:row>2</xdr:row>
          <xdr:rowOff>104775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5691.764970254633" backgroundQuery="1" createdVersion="8" refreshedVersion="8" minRefreshableVersion="3" recordCount="45" xr:uid="{9647F5E9-8B52-480E-A37A-47A966E34C24}">
  <cacheSource type="external" connectionId="1"/>
  <cacheFields count="4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 count="44">
        <n v="386000"/>
        <n v="737280"/>
        <n v="332220"/>
        <n v="233970"/>
        <n v="202510"/>
        <n v="449190"/>
        <n v="493810"/>
        <n v="276840"/>
        <n v="286560"/>
        <n v="353800"/>
        <n v="229920"/>
        <n v="558900"/>
        <n v="371450"/>
        <n v="371790"/>
        <n v="393720"/>
        <n v="393380"/>
        <n v="394570"/>
        <n v="265440"/>
        <n v="457160"/>
        <n v="502090"/>
        <n v="414360"/>
        <n v="404000"/>
        <n v="348000"/>
        <n v="323400"/>
        <n v="272960"/>
        <n v="531300"/>
        <n v="265800"/>
        <n v="338390"/>
        <n v="417120"/>
        <n v="308180"/>
        <n v="387600"/>
        <n v="330400"/>
        <n v="200970"/>
        <n v="330840"/>
        <n v="208890"/>
        <n v="534960"/>
        <n v="400690"/>
        <n v="207450"/>
        <n v="322740"/>
        <n v="410400"/>
        <n v="313760"/>
        <n v="261380"/>
        <n v="323840"/>
        <n v="438680"/>
      </sharedItems>
    </cacheField>
    <cacheField name="일(개설일)" numFmtId="0" databaseField="0">
      <fieldGroup base="0">
        <rangePr autoStart="0" autoEnd="0" groupBy="days" startDate="2023-04-01T00:00:00" endDate="2023-07-31T00:00:00" groupInterval="30"/>
        <groupItems count="7">
          <s v="&lt;2023-04-01"/>
          <s v="2023-04-01 - 2023-04-30"/>
          <s v="2023-05-01 - 2023-05-30"/>
          <s v="2023-05-31 - 2023-06-29"/>
          <s v="2023-06-30 - 2023-07-29"/>
          <s v="2023-07-30 - 2023-07-31"/>
          <s v="&gt;2023-07-3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x v="0"/>
  </r>
  <r>
    <x v="1"/>
    <x v="1"/>
    <x v="1"/>
  </r>
  <r>
    <x v="2"/>
    <x v="0"/>
    <x v="2"/>
  </r>
  <r>
    <x v="3"/>
    <x v="1"/>
    <x v="3"/>
  </r>
  <r>
    <x v="4"/>
    <x v="0"/>
    <x v="4"/>
  </r>
  <r>
    <x v="5"/>
    <x v="0"/>
    <x v="5"/>
  </r>
  <r>
    <x v="6"/>
    <x v="1"/>
    <x v="6"/>
  </r>
  <r>
    <x v="7"/>
    <x v="0"/>
    <x v="7"/>
  </r>
  <r>
    <x v="8"/>
    <x v="0"/>
    <x v="8"/>
  </r>
  <r>
    <x v="9"/>
    <x v="1"/>
    <x v="9"/>
  </r>
  <r>
    <x v="10"/>
    <x v="0"/>
    <x v="10"/>
  </r>
  <r>
    <x v="11"/>
    <x v="2"/>
    <x v="11"/>
  </r>
  <r>
    <x v="12"/>
    <x v="1"/>
    <x v="12"/>
  </r>
  <r>
    <x v="13"/>
    <x v="2"/>
    <x v="13"/>
  </r>
  <r>
    <x v="14"/>
    <x v="0"/>
    <x v="14"/>
  </r>
  <r>
    <x v="15"/>
    <x v="3"/>
    <x v="15"/>
  </r>
  <r>
    <x v="16"/>
    <x v="3"/>
    <x v="16"/>
  </r>
  <r>
    <x v="17"/>
    <x v="1"/>
    <x v="17"/>
  </r>
  <r>
    <x v="18"/>
    <x v="4"/>
    <x v="18"/>
  </r>
  <r>
    <x v="19"/>
    <x v="2"/>
    <x v="19"/>
  </r>
  <r>
    <x v="20"/>
    <x v="0"/>
    <x v="20"/>
  </r>
  <r>
    <x v="21"/>
    <x v="0"/>
    <x v="21"/>
  </r>
  <r>
    <x v="22"/>
    <x v="2"/>
    <x v="22"/>
  </r>
  <r>
    <x v="23"/>
    <x v="3"/>
    <x v="23"/>
  </r>
  <r>
    <x v="24"/>
    <x v="3"/>
    <x v="24"/>
  </r>
  <r>
    <x v="25"/>
    <x v="0"/>
    <x v="25"/>
  </r>
  <r>
    <x v="26"/>
    <x v="3"/>
    <x v="26"/>
  </r>
  <r>
    <x v="27"/>
    <x v="1"/>
    <x v="27"/>
  </r>
  <r>
    <x v="28"/>
    <x v="4"/>
    <x v="28"/>
  </r>
  <r>
    <x v="29"/>
    <x v="2"/>
    <x v="29"/>
  </r>
  <r>
    <x v="30"/>
    <x v="4"/>
    <x v="30"/>
  </r>
  <r>
    <x v="31"/>
    <x v="2"/>
    <x v="26"/>
  </r>
  <r>
    <x v="32"/>
    <x v="1"/>
    <x v="31"/>
  </r>
  <r>
    <x v="33"/>
    <x v="3"/>
    <x v="32"/>
  </r>
  <r>
    <x v="34"/>
    <x v="0"/>
    <x v="33"/>
  </r>
  <r>
    <x v="35"/>
    <x v="1"/>
    <x v="34"/>
  </r>
  <r>
    <x v="36"/>
    <x v="4"/>
    <x v="35"/>
  </r>
  <r>
    <x v="37"/>
    <x v="1"/>
    <x v="36"/>
  </r>
  <r>
    <x v="38"/>
    <x v="1"/>
    <x v="37"/>
  </r>
  <r>
    <x v="39"/>
    <x v="3"/>
    <x v="38"/>
  </r>
  <r>
    <x v="40"/>
    <x v="3"/>
    <x v="39"/>
  </r>
  <r>
    <x v="41"/>
    <x v="1"/>
    <x v="40"/>
  </r>
  <r>
    <x v="42"/>
    <x v="1"/>
    <x v="41"/>
  </r>
  <r>
    <x v="43"/>
    <x v="3"/>
    <x v="42"/>
  </r>
  <r>
    <x v="44"/>
    <x v="0"/>
    <x v="4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DA71D4-30BF-4E53-B3A7-453820F8A5CF}" name="피벗 테이블1" cacheId="16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>
      <items count="45">
        <item x="32"/>
        <item x="4"/>
        <item x="37"/>
        <item x="34"/>
        <item x="10"/>
        <item x="3"/>
        <item x="41"/>
        <item x="17"/>
        <item x="26"/>
        <item x="24"/>
        <item x="7"/>
        <item x="8"/>
        <item x="29"/>
        <item x="40"/>
        <item x="38"/>
        <item x="23"/>
        <item x="42"/>
        <item x="31"/>
        <item x="33"/>
        <item x="2"/>
        <item x="27"/>
        <item x="22"/>
        <item x="9"/>
        <item x="12"/>
        <item x="13"/>
        <item x="0"/>
        <item x="30"/>
        <item x="15"/>
        <item x="14"/>
        <item x="16"/>
        <item x="36"/>
        <item x="21"/>
        <item x="39"/>
        <item x="20"/>
        <item x="28"/>
        <item x="43"/>
        <item x="5"/>
        <item x="18"/>
        <item x="6"/>
        <item x="19"/>
        <item x="25"/>
        <item x="35"/>
        <item x="11"/>
        <item x="1"/>
        <item t="default"/>
      </items>
    </pivotField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3" baseItem="4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BB006A-4E6F-4DC3-9C7A-C119E0E18C4C}" name="표2" displayName="표2" ref="A1:C2" totalsRowShown="0">
  <autoFilter ref="A1:C2" xr:uid="{4ABB006A-4E6F-4DC3-9C7A-C119E0E18C4C}"/>
  <tableColumns count="3">
    <tableColumn id="1" xr3:uid="{EF287F5B-90F1-4E87-9367-132C848B5BCE}" name="개설일" dataDxfId="1"/>
    <tableColumn id="2" xr3:uid="{3D1ADA99-3F7F-4094-8CDE-DFAB95D93E47}" name="쇼핑몰"/>
    <tableColumn id="3" xr3:uid="{D36920BF-65E2-41D5-A0D6-5B9569AD9E25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4"/>
  <sheetViews>
    <sheetView workbookViewId="0">
      <selection activeCell="A4" sqref="A4:F14"/>
    </sheetView>
  </sheetViews>
  <sheetFormatPr defaultRowHeight="16.5"/>
  <cols>
    <col min="1" max="1" width="11.625" bestFit="1" customWidth="1"/>
    <col min="3" max="3" width="11.625" customWidth="1"/>
    <col min="4" max="4" width="6.25" customWidth="1"/>
  </cols>
  <sheetData>
    <row r="1" spans="1:6" ht="20.25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175</v>
      </c>
    </row>
    <row r="17" spans="1:6">
      <c r="A17" t="b">
        <f>AND(LEFT(B4,2)&lt;="17", 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0" priority="1">
      <formula>OR( $E4=MAX($E4:$E14), $F4=MAX($F4:$F14))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zoomScaleNormal="100" workbookViewId="0">
      <selection activeCell="J8" sqref="J8"/>
    </sheetView>
  </sheetViews>
  <sheetFormatPr defaultRowHeight="16.5"/>
  <sheetData>
    <row r="1" spans="1:9" ht="20.25">
      <c r="A1" s="37" t="s">
        <v>14</v>
      </c>
      <c r="B1" s="37"/>
      <c r="C1" s="37"/>
      <c r="D1" s="37"/>
      <c r="E1" s="37"/>
      <c r="F1" s="37"/>
      <c r="G1" s="37"/>
      <c r="H1" s="37"/>
      <c r="I1" s="37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4">
        <v>80</v>
      </c>
      <c r="D4" s="4">
        <v>78</v>
      </c>
      <c r="E4" s="4">
        <v>82</v>
      </c>
      <c r="F4" s="4">
        <v>90</v>
      </c>
      <c r="G4" s="43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4">
        <v>64</v>
      </c>
      <c r="D5" s="4">
        <v>67</v>
      </c>
      <c r="E5" s="4">
        <v>67</v>
      </c>
      <c r="F5" s="4">
        <v>81</v>
      </c>
      <c r="G5" s="43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4">
        <v>92</v>
      </c>
      <c r="D6" s="4">
        <v>90</v>
      </c>
      <c r="E6" s="4">
        <v>94</v>
      </c>
      <c r="F6" s="4">
        <v>93</v>
      </c>
      <c r="G6" s="43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4">
        <v>86</v>
      </c>
      <c r="D7" s="4">
        <v>84</v>
      </c>
      <c r="E7" s="4">
        <v>85</v>
      </c>
      <c r="F7" s="4">
        <v>91</v>
      </c>
      <c r="G7" s="43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4">
        <v>81</v>
      </c>
      <c r="D8" s="4">
        <v>84</v>
      </c>
      <c r="E8" s="4">
        <v>78</v>
      </c>
      <c r="F8" s="4">
        <v>81</v>
      </c>
      <c r="G8" s="43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4">
        <v>77</v>
      </c>
      <c r="D9" s="4">
        <v>80</v>
      </c>
      <c r="E9" s="4">
        <v>81</v>
      </c>
      <c r="F9" s="4">
        <v>83</v>
      </c>
      <c r="G9" s="43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4">
        <v>95</v>
      </c>
      <c r="D10" s="4">
        <v>93</v>
      </c>
      <c r="E10" s="4">
        <v>95</v>
      </c>
      <c r="F10" s="4">
        <v>96</v>
      </c>
      <c r="G10" s="43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4">
        <v>93</v>
      </c>
      <c r="D11" s="4">
        <v>91</v>
      </c>
      <c r="E11" s="4">
        <v>92</v>
      </c>
      <c r="F11" s="4">
        <v>94</v>
      </c>
      <c r="G11" s="43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4">
        <v>61</v>
      </c>
      <c r="D12" s="4">
        <v>64</v>
      </c>
      <c r="E12" s="4">
        <v>61</v>
      </c>
      <c r="F12" s="4">
        <v>64</v>
      </c>
      <c r="G12" s="43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4">
        <v>57</v>
      </c>
      <c r="D13" s="4">
        <v>60</v>
      </c>
      <c r="E13" s="4">
        <v>80</v>
      </c>
      <c r="F13" s="4">
        <v>64</v>
      </c>
      <c r="G13" s="43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4">
        <v>94</v>
      </c>
      <c r="D14" s="4">
        <v>92</v>
      </c>
      <c r="E14" s="4">
        <v>94</v>
      </c>
      <c r="F14" s="4">
        <v>95</v>
      </c>
      <c r="G14" s="43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4">
        <v>83</v>
      </c>
      <c r="D15" s="4">
        <v>86</v>
      </c>
      <c r="E15" s="4">
        <v>86</v>
      </c>
      <c r="F15" s="4">
        <v>85</v>
      </c>
      <c r="G15" s="43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4">
        <v>75</v>
      </c>
      <c r="D16" s="4">
        <v>78</v>
      </c>
      <c r="E16" s="4">
        <v>76</v>
      </c>
      <c r="F16" s="4">
        <v>81</v>
      </c>
      <c r="G16" s="43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4">
        <v>88</v>
      </c>
      <c r="D17" s="4">
        <v>86</v>
      </c>
      <c r="E17" s="4">
        <v>88</v>
      </c>
      <c r="F17" s="4">
        <v>90</v>
      </c>
      <c r="G17" s="43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4">
        <v>99</v>
      </c>
      <c r="D18" s="4">
        <v>97</v>
      </c>
      <c r="E18" s="4">
        <v>98</v>
      </c>
      <c r="F18" s="4">
        <v>97</v>
      </c>
      <c r="G18" s="43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4">
        <v>72</v>
      </c>
      <c r="D19" s="4">
        <v>75</v>
      </c>
      <c r="E19" s="4">
        <v>72</v>
      </c>
      <c r="F19" s="4">
        <v>81</v>
      </c>
      <c r="G19" s="43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4">
        <v>69</v>
      </c>
      <c r="D20" s="4">
        <v>72</v>
      </c>
      <c r="E20" s="4">
        <v>80</v>
      </c>
      <c r="F20" s="4">
        <v>77</v>
      </c>
      <c r="G20" s="43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workbookViewId="0">
      <selection activeCell="K3" sqref="K3:K11"/>
    </sheetView>
  </sheetViews>
  <sheetFormatPr defaultRowHeight="16.5"/>
  <cols>
    <col min="4" max="4" width="16" bestFit="1" customWidth="1"/>
    <col min="8" max="8" width="15.87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>
        <f t="array" ref="B3">SUM( ($B$10:$B$29=B$2)*($A$10:$A$29=$A3) ) &amp;"명"</f>
        <v>1명</v>
      </c>
      <c r="C3" s="6" t="str">
        <f t="array" ref="C3">SUM( ($B$10:$B$29=C$2)*($A$10:$A$29=$A3) ) &amp;"명"</f>
        <v>3명</v>
      </c>
      <c r="D3" s="6" t="str">
        <f t="array" ref="D3">SUM( ($B$10:$B$29=D$2)*($A$10:$A$29=$A3) ) &amp;"명"</f>
        <v>0명</v>
      </c>
      <c r="E3" s="4"/>
      <c r="G3" s="6" t="s">
        <v>57</v>
      </c>
      <c r="H3" s="6" t="s">
        <v>58</v>
      </c>
      <c r="I3" s="9">
        <v>1000</v>
      </c>
      <c r="J3" s="10" cm="1">
        <f t="array" ref="J3">_xlfn.IFS(H3="부장",10%,H3="과장",8%,H3="차장",6%,H3="대리",5%,H3="사원",3%)</f>
        <v>0.03</v>
      </c>
      <c r="K3" s="11" cm="1">
        <f t="array" ref="K3">fn지급액(I3,J3)</f>
        <v>1030</v>
      </c>
    </row>
    <row r="4" spans="1:11">
      <c r="A4" s="6" t="s">
        <v>59</v>
      </c>
      <c r="B4" s="6" t="str">
        <f t="array" ref="B4">SUM( ($B$10:$B$29=B$2)*($A$10:$A$29=$A4) ) &amp;"명"</f>
        <v>2명</v>
      </c>
      <c r="C4" s="6" t="str">
        <f t="array" ref="C4">SUM( ($B$10:$B$29=C$2)*($A$10:$A$29=$A4) ) &amp;"명"</f>
        <v>4명</v>
      </c>
      <c r="D4" s="6" t="str">
        <f t="array" ref="D4">SUM( ($B$10:$B$29=D$2)*($A$10:$A$29=$A4) ) &amp;"명"</f>
        <v>0명</v>
      </c>
      <c r="E4" s="4"/>
      <c r="G4" s="6" t="s">
        <v>60</v>
      </c>
      <c r="H4" s="6" t="s">
        <v>61</v>
      </c>
      <c r="I4" s="9">
        <v>1500</v>
      </c>
      <c r="J4" s="10" cm="1">
        <f t="array" ref="J4">_xlfn.IFS(H4="부장",10%,H4="과장",8%,H4="차장",6%,H4="대리",5%,H4="사원",3%)</f>
        <v>0.06</v>
      </c>
      <c r="K4" s="11" cm="1">
        <f t="array" ref="K4">fn지급액(I4,J4)</f>
        <v>1590</v>
      </c>
    </row>
    <row r="5" spans="1:11">
      <c r="A5" s="6" t="s">
        <v>62</v>
      </c>
      <c r="B5" s="6" t="str">
        <f t="array" ref="B5">SUM( ($B$10:$B$29=B$2)*($A$10:$A$29=$A5) ) &amp;"명"</f>
        <v>4명</v>
      </c>
      <c r="C5" s="6" t="str">
        <f t="array" ref="C5">SUM( ($B$10:$B$29=C$2)*($A$10:$A$29=$A5) ) &amp;"명"</f>
        <v>2명</v>
      </c>
      <c r="D5" s="6" t="str">
        <f t="array" ref="D5">SUM( ($B$10:$B$29=D$2)*($A$10:$A$29=$A5) ) &amp;"명"</f>
        <v>0명</v>
      </c>
      <c r="E5" s="4"/>
      <c r="G5" s="6" t="s">
        <v>63</v>
      </c>
      <c r="H5" s="6" t="s">
        <v>64</v>
      </c>
      <c r="I5" s="9">
        <v>1800</v>
      </c>
      <c r="J5" s="10" cm="1">
        <f t="array" ref="J5">_xlfn.IFS(H5="부장",10%,H5="과장",8%,H5="차장",6%,H5="대리",5%,H5="사원",3%)</f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>
        <f t="array" ref="B6">SUM( ($B$10:$B$29=B$2)*($A$10:$A$29=$A6) ) &amp;"명"</f>
        <v>1명</v>
      </c>
      <c r="C6" s="6" t="str">
        <f t="array" ref="C6">SUM( ($B$10:$B$29=C$2)*($A$10:$A$29=$A6) ) &amp;"명"</f>
        <v>3명</v>
      </c>
      <c r="D6" s="6" t="str">
        <f t="array" ref="D6">SUM( ($B$10:$B$29=D$2)*($A$10:$A$29=$A6) ) &amp;"명"</f>
        <v>0명</v>
      </c>
      <c r="E6" s="4"/>
      <c r="G6" s="6" t="s">
        <v>66</v>
      </c>
      <c r="H6" s="6" t="s">
        <v>61</v>
      </c>
      <c r="I6" s="9">
        <v>1500</v>
      </c>
      <c r="J6" s="10" cm="1">
        <f t="array" ref="J6">_xlfn.IFS(H6="부장",10%,H6="과장",8%,H6="차장",6%,H6="대리",5%,H6="사원",3%)</f>
        <v>0.06</v>
      </c>
      <c r="K6" s="11" cm="1">
        <f t="array" ref="K6">fn지급액(I6,J6)</f>
        <v>1590</v>
      </c>
    </row>
    <row r="7" spans="1:11">
      <c r="G7" s="6" t="s">
        <v>67</v>
      </c>
      <c r="H7" s="6" t="s">
        <v>68</v>
      </c>
      <c r="I7" s="9">
        <v>1200</v>
      </c>
      <c r="J7" s="10" cm="1">
        <f t="array" ref="J7">_xlfn.IFS(H7="부장",10%,H7="과장",8%,H7="차장",6%,H7="대리",5%,H7="사원",3%)</f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0" cm="1">
        <f t="array" ref="J8">_xlfn.IFS(H8="부장",10%,H8="과장",8%,H8="차장",6%,H8="대리",5%,H8="사원",3%)</f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0" cm="1">
        <f t="array" ref="J9">_xlfn.IFS(H9="부장",10%,H9="과장",8%,H9="차장",6%,H9="대리",5%,H9="사원",3%)</f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0" cm="1">
        <f t="array" ref="J10">_xlfn.IFS(H10="부장",10%,H10="과장",8%,H10="차장",6%,H10="대리",5%,H10="사원",3%)</f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0" cm="1">
        <f t="array" ref="J11">_xlfn.IFS(H11="부장",10%,H11="과장",8%,H11="차장",6%,H11="대리",5%,H11="사원",3%)</f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38" t="s">
        <v>86</v>
      </c>
      <c r="H12" s="39"/>
      <c r="I12" s="40"/>
      <c r="J12" s="6">
        <v>924</v>
      </c>
    </row>
    <row r="13" spans="1:11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174</v>
      </c>
    </row>
    <row r="15" spans="1:11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103</v>
      </c>
    </row>
    <row r="16" spans="1:11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8"/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8"/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8"/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8"/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8"/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104</v>
      </c>
      <c r="D24" s="13" t="s">
        <v>105</v>
      </c>
      <c r="E24" s="6">
        <v>85</v>
      </c>
    </row>
    <row r="25" spans="1:8">
      <c r="A25" s="6" t="s">
        <v>62</v>
      </c>
      <c r="B25" s="6" t="s">
        <v>48</v>
      </c>
      <c r="C25" s="12" t="s">
        <v>106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107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108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109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110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F3E36-1341-4DD4-BE98-5E20773745E5}">
  <sheetPr codeName="Sheet9"/>
  <dimension ref="A1:C2"/>
  <sheetViews>
    <sheetView workbookViewId="0">
      <selection sqref="A1:C2"/>
    </sheetView>
  </sheetViews>
  <sheetFormatPr defaultRowHeight="16.5"/>
  <cols>
    <col min="1" max="1" width="11.125" bestFit="1" customWidth="1"/>
    <col min="3" max="3" width="11" customWidth="1"/>
  </cols>
  <sheetData>
    <row r="1" spans="1:3">
      <c r="A1" t="s">
        <v>185</v>
      </c>
      <c r="B1" t="s">
        <v>183</v>
      </c>
      <c r="C1" t="s">
        <v>182</v>
      </c>
    </row>
    <row r="2" spans="1:3">
      <c r="A2" s="47">
        <v>45046</v>
      </c>
      <c r="B2" t="s">
        <v>181</v>
      </c>
      <c r="C2">
        <v>386000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tabSelected="1" workbookViewId="0">
      <selection activeCell="D21" sqref="D21"/>
    </sheetView>
  </sheetViews>
  <sheetFormatPr defaultRowHeight="16.5"/>
  <cols>
    <col min="1" max="1" width="23.875" bestFit="1" customWidth="1"/>
    <col min="2" max="2" width="8.5" bestFit="1" customWidth="1"/>
    <col min="3" max="6" width="12.375" bestFit="1" customWidth="1"/>
    <col min="7" max="8" width="13.625" bestFit="1" customWidth="1"/>
    <col min="9" max="9" width="13.125" bestFit="1" customWidth="1"/>
    <col min="10" max="10" width="11.25" bestFit="1" customWidth="1"/>
    <col min="11" max="11" width="13.125" bestFit="1" customWidth="1"/>
    <col min="12" max="12" width="11.25" bestFit="1" customWidth="1"/>
    <col min="13" max="13" width="13.125" bestFit="1" customWidth="1"/>
    <col min="14" max="14" width="11.25" bestFit="1" customWidth="1"/>
    <col min="15" max="15" width="13.125" bestFit="1" customWidth="1"/>
    <col min="16" max="16" width="11.25" bestFit="1" customWidth="1"/>
    <col min="17" max="17" width="13.125" bestFit="1" customWidth="1"/>
    <col min="18" max="19" width="11.25" bestFit="1" customWidth="1"/>
    <col min="20" max="20" width="13.125" bestFit="1" customWidth="1"/>
    <col min="21" max="21" width="11.25" bestFit="1" customWidth="1"/>
    <col min="22" max="22" width="13.125" bestFit="1" customWidth="1"/>
    <col min="23" max="23" width="11.25" bestFit="1" customWidth="1"/>
    <col min="24" max="24" width="13.125" bestFit="1" customWidth="1"/>
    <col min="25" max="25" width="11.25" bestFit="1" customWidth="1"/>
    <col min="26" max="26" width="13.125" bestFit="1" customWidth="1"/>
    <col min="27" max="27" width="11.25" bestFit="1" customWidth="1"/>
    <col min="28" max="28" width="13.125" bestFit="1" customWidth="1"/>
    <col min="29" max="29" width="11.25" bestFit="1" customWidth="1"/>
    <col min="30" max="30" width="13.125" bestFit="1" customWidth="1"/>
    <col min="31" max="31" width="11.25" bestFit="1" customWidth="1"/>
    <col min="32" max="32" width="13.125" bestFit="1" customWidth="1"/>
    <col min="33" max="33" width="11.25" bestFit="1" customWidth="1"/>
    <col min="34" max="34" width="13.125" bestFit="1" customWidth="1"/>
    <col min="35" max="35" width="11.25" bestFit="1" customWidth="1"/>
    <col min="36" max="36" width="13.125" bestFit="1" customWidth="1"/>
    <col min="37" max="37" width="11.25" bestFit="1" customWidth="1"/>
    <col min="38" max="38" width="13.125" bestFit="1" customWidth="1"/>
    <col min="39" max="39" width="11.25" bestFit="1" customWidth="1"/>
    <col min="40" max="40" width="13.125" bestFit="1" customWidth="1"/>
    <col min="41" max="41" width="11.25" bestFit="1" customWidth="1"/>
    <col min="42" max="42" width="13.125" bestFit="1" customWidth="1"/>
    <col min="43" max="43" width="11.25" bestFit="1" customWidth="1"/>
    <col min="44" max="44" width="13.125" bestFit="1" customWidth="1"/>
    <col min="45" max="45" width="11.25" bestFit="1" customWidth="1"/>
    <col min="46" max="46" width="13.125" bestFit="1" customWidth="1"/>
    <col min="47" max="47" width="11.25" bestFit="1" customWidth="1"/>
    <col min="48" max="48" width="13.125" bestFit="1" customWidth="1"/>
    <col min="49" max="49" width="11.25" bestFit="1" customWidth="1"/>
    <col min="50" max="50" width="13.125" bestFit="1" customWidth="1"/>
    <col min="51" max="51" width="11.25" bestFit="1" customWidth="1"/>
    <col min="52" max="52" width="13.125" bestFit="1" customWidth="1"/>
    <col min="53" max="53" width="11.25" bestFit="1" customWidth="1"/>
    <col min="54" max="54" width="13.125" bestFit="1" customWidth="1"/>
    <col min="55" max="55" width="11.25" bestFit="1" customWidth="1"/>
    <col min="56" max="56" width="13.125" bestFit="1" customWidth="1"/>
    <col min="57" max="57" width="11.25" bestFit="1" customWidth="1"/>
    <col min="58" max="58" width="13.125" bestFit="1" customWidth="1"/>
    <col min="59" max="59" width="11.25" bestFit="1" customWidth="1"/>
    <col min="60" max="60" width="13.125" bestFit="1" customWidth="1"/>
    <col min="61" max="61" width="11.25" bestFit="1" customWidth="1"/>
    <col min="62" max="62" width="13.125" bestFit="1" customWidth="1"/>
    <col min="63" max="63" width="11.25" bestFit="1" customWidth="1"/>
    <col min="64" max="64" width="13.125" bestFit="1" customWidth="1"/>
    <col min="65" max="65" width="11.25" bestFit="1" customWidth="1"/>
    <col min="66" max="66" width="13.125" bestFit="1" customWidth="1"/>
    <col min="67" max="67" width="11.25" bestFit="1" customWidth="1"/>
    <col min="68" max="68" width="13.125" bestFit="1" customWidth="1"/>
    <col min="69" max="69" width="11.25" bestFit="1" customWidth="1"/>
    <col min="70" max="70" width="13.125" bestFit="1" customWidth="1"/>
    <col min="71" max="71" width="11.25" bestFit="1" customWidth="1"/>
    <col min="72" max="72" width="13.125" bestFit="1" customWidth="1"/>
    <col min="73" max="73" width="11.25" bestFit="1" customWidth="1"/>
    <col min="74" max="74" width="13.125" bestFit="1" customWidth="1"/>
    <col min="75" max="75" width="11.25" bestFit="1" customWidth="1"/>
    <col min="76" max="76" width="13.125" bestFit="1" customWidth="1"/>
    <col min="77" max="77" width="11.25" bestFit="1" customWidth="1"/>
    <col min="78" max="78" width="13.125" bestFit="1" customWidth="1"/>
    <col min="79" max="79" width="11.25" bestFit="1" customWidth="1"/>
    <col min="80" max="80" width="13.125" bestFit="1" customWidth="1"/>
    <col min="81" max="81" width="11.25" bestFit="1" customWidth="1"/>
    <col min="82" max="82" width="13.125" bestFit="1" customWidth="1"/>
    <col min="83" max="83" width="11.25" bestFit="1" customWidth="1"/>
    <col min="84" max="84" width="13.125" bestFit="1" customWidth="1"/>
    <col min="85" max="85" width="11.25" bestFit="1" customWidth="1"/>
    <col min="86" max="86" width="13.125" bestFit="1" customWidth="1"/>
    <col min="87" max="87" width="11.25" bestFit="1" customWidth="1"/>
    <col min="88" max="88" width="13.125" bestFit="1" customWidth="1"/>
    <col min="89" max="89" width="11.25" bestFit="1" customWidth="1"/>
    <col min="90" max="90" width="13.125" bestFit="1" customWidth="1"/>
    <col min="91" max="91" width="7.375" bestFit="1" customWidth="1"/>
  </cols>
  <sheetData>
    <row r="3" spans="1:7">
      <c r="A3" s="44" t="s">
        <v>186</v>
      </c>
      <c r="B3" s="44" t="s">
        <v>183</v>
      </c>
      <c r="C3" s="4"/>
      <c r="D3" s="4"/>
      <c r="E3" s="4"/>
      <c r="F3" s="4"/>
      <c r="G3" s="4"/>
    </row>
    <row r="4" spans="1:7">
      <c r="A4" s="44" t="s">
        <v>184</v>
      </c>
      <c r="B4" s="45" t="s">
        <v>177</v>
      </c>
      <c r="C4" s="45" t="s">
        <v>178</v>
      </c>
      <c r="D4" s="45" t="s">
        <v>179</v>
      </c>
      <c r="E4" s="45" t="s">
        <v>180</v>
      </c>
      <c r="F4" s="45" t="s">
        <v>181</v>
      </c>
      <c r="G4" s="45" t="s">
        <v>176</v>
      </c>
    </row>
    <row r="5" spans="1:7">
      <c r="A5" s="4" t="s">
        <v>188</v>
      </c>
      <c r="B5" s="46" t="s">
        <v>187</v>
      </c>
      <c r="C5" s="46" t="s">
        <v>187</v>
      </c>
      <c r="D5" s="46" t="s">
        <v>187</v>
      </c>
      <c r="E5" s="46" t="s">
        <v>187</v>
      </c>
      <c r="F5" s="46">
        <v>386000</v>
      </c>
      <c r="G5" s="46">
        <v>386000</v>
      </c>
    </row>
    <row r="6" spans="1:7">
      <c r="A6" s="4" t="s">
        <v>189</v>
      </c>
      <c r="B6" s="46">
        <v>930690</v>
      </c>
      <c r="C6" s="46">
        <v>457160</v>
      </c>
      <c r="D6" s="46">
        <v>787950</v>
      </c>
      <c r="E6" s="46">
        <v>2455750</v>
      </c>
      <c r="F6" s="46">
        <v>2170960</v>
      </c>
      <c r="G6" s="46">
        <v>6802510</v>
      </c>
    </row>
    <row r="7" spans="1:7">
      <c r="A7" s="4" t="s">
        <v>190</v>
      </c>
      <c r="B7" s="46">
        <v>1424070</v>
      </c>
      <c r="C7" s="46">
        <v>1339680</v>
      </c>
      <c r="D7" s="46">
        <v>1063130</v>
      </c>
      <c r="E7" s="46">
        <v>1485820</v>
      </c>
      <c r="F7" s="46">
        <v>1680500</v>
      </c>
      <c r="G7" s="46">
        <v>6993200</v>
      </c>
    </row>
    <row r="8" spans="1:7">
      <c r="A8" s="4" t="s">
        <v>191</v>
      </c>
      <c r="B8" s="46" t="s">
        <v>187</v>
      </c>
      <c r="C8" s="46" t="s">
        <v>187</v>
      </c>
      <c r="D8" s="46">
        <v>1056980</v>
      </c>
      <c r="E8" s="46">
        <v>575140</v>
      </c>
      <c r="F8" s="46">
        <v>438680</v>
      </c>
      <c r="G8" s="46">
        <v>2070800</v>
      </c>
    </row>
    <row r="9" spans="1:7">
      <c r="A9" s="4" t="s">
        <v>176</v>
      </c>
      <c r="B9" s="46">
        <v>2354760</v>
      </c>
      <c r="C9" s="46">
        <v>1796840</v>
      </c>
      <c r="D9" s="46">
        <v>2908060</v>
      </c>
      <c r="E9" s="46">
        <v>4516710</v>
      </c>
      <c r="F9" s="46">
        <v>4676140</v>
      </c>
      <c r="G9" s="46">
        <v>16252510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K5" sqref="K5"/>
    </sheetView>
  </sheetViews>
  <sheetFormatPr defaultRowHeight="16.5"/>
  <cols>
    <col min="1" max="1" width="9" customWidth="1"/>
    <col min="3" max="3" width="9" customWidth="1"/>
    <col min="5" max="5" width="3.75" customWidth="1"/>
  </cols>
  <sheetData>
    <row r="1" spans="1:7">
      <c r="A1" s="14" t="s">
        <v>117</v>
      </c>
      <c r="B1" s="15"/>
      <c r="C1" s="15"/>
      <c r="D1" s="15"/>
      <c r="E1" s="16"/>
      <c r="F1" s="17" t="s">
        <v>118</v>
      </c>
      <c r="G1" s="16"/>
    </row>
    <row r="2" spans="1:7">
      <c r="A2" s="18" t="s">
        <v>119</v>
      </c>
      <c r="B2" s="18" t="s">
        <v>120</v>
      </c>
      <c r="C2" s="18" t="s">
        <v>121</v>
      </c>
      <c r="D2" s="18" t="s">
        <v>122</v>
      </c>
      <c r="E2" s="16"/>
      <c r="F2" s="18" t="s">
        <v>123</v>
      </c>
      <c r="G2" s="19" t="s">
        <v>124</v>
      </c>
    </row>
    <row r="3" spans="1:7">
      <c r="A3" s="20" t="s">
        <v>125</v>
      </c>
      <c r="B3" s="21">
        <v>2850</v>
      </c>
      <c r="C3" s="21">
        <v>2000</v>
      </c>
      <c r="D3" s="22">
        <f t="shared" ref="D3:D8" si="0">C3/B3</f>
        <v>0.70175438596491224</v>
      </c>
      <c r="E3" s="16"/>
      <c r="F3" s="23"/>
      <c r="G3" s="24"/>
    </row>
    <row r="4" spans="1:7">
      <c r="A4" s="25" t="s">
        <v>112</v>
      </c>
      <c r="B4" s="26">
        <v>2450</v>
      </c>
      <c r="C4" s="26">
        <v>1020</v>
      </c>
      <c r="D4" s="27">
        <f t="shared" si="0"/>
        <v>0.41632653061224489</v>
      </c>
      <c r="E4" s="16"/>
      <c r="F4" s="21">
        <v>1000</v>
      </c>
      <c r="G4" s="24">
        <f t="dataTable" ref="G4:G8" dt2D="0" dtr="0" r1="D4"/>
        <v>0</v>
      </c>
    </row>
    <row r="5" spans="1:7">
      <c r="A5" s="20" t="s">
        <v>113</v>
      </c>
      <c r="B5" s="21">
        <v>3128</v>
      </c>
      <c r="C5" s="21">
        <v>2500</v>
      </c>
      <c r="D5" s="22">
        <f t="shared" si="0"/>
        <v>0.79923273657289007</v>
      </c>
      <c r="E5" s="16"/>
      <c r="F5" s="21">
        <v>1200</v>
      </c>
      <c r="G5" s="24">
        <v>0</v>
      </c>
    </row>
    <row r="6" spans="1:7">
      <c r="A6" s="20" t="s">
        <v>114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4">
        <v>0</v>
      </c>
    </row>
    <row r="7" spans="1:7">
      <c r="A7" s="20" t="s">
        <v>115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4">
        <v>0</v>
      </c>
    </row>
    <row r="8" spans="1:7">
      <c r="A8" s="20" t="s">
        <v>116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4">
        <v>0</v>
      </c>
    </row>
    <row r="10" spans="1:7">
      <c r="A10" s="16"/>
      <c r="B10" s="16"/>
      <c r="C10" s="16"/>
      <c r="D10" s="16"/>
      <c r="E10" s="16"/>
      <c r="F10" s="16"/>
      <c r="G10" s="16"/>
    </row>
  </sheetData>
  <dataConsolidate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workbookViewId="0">
      <selection activeCell="H15" sqref="H15"/>
    </sheetView>
  </sheetViews>
  <sheetFormatPr defaultRowHeight="16.5"/>
  <cols>
    <col min="1" max="1" width="8.75" customWidth="1"/>
    <col min="2" max="2" width="9.875" customWidth="1"/>
  </cols>
  <sheetData>
    <row r="1" spans="1:5" ht="17.25">
      <c r="B1" s="41" t="s">
        <v>126</v>
      </c>
      <c r="C1" s="42"/>
      <c r="D1" s="42"/>
    </row>
    <row r="3" spans="1:5">
      <c r="A3" s="28" t="s">
        <v>134</v>
      </c>
      <c r="B3" s="28" t="s">
        <v>127</v>
      </c>
      <c r="C3" s="28" t="s">
        <v>111</v>
      </c>
      <c r="D3" s="28" t="s">
        <v>128</v>
      </c>
      <c r="E3" s="28" t="s">
        <v>129</v>
      </c>
    </row>
    <row r="4" spans="1:5">
      <c r="A4" s="29" t="s">
        <v>135</v>
      </c>
      <c r="B4" s="30" t="s">
        <v>130</v>
      </c>
      <c r="C4" s="30">
        <v>7</v>
      </c>
      <c r="D4" s="31">
        <v>1200</v>
      </c>
      <c r="E4" s="31">
        <f>C4*D4</f>
        <v>8400</v>
      </c>
    </row>
    <row r="5" spans="1:5">
      <c r="A5" s="29" t="s">
        <v>136</v>
      </c>
      <c r="B5" s="30" t="s">
        <v>131</v>
      </c>
      <c r="C5" s="30">
        <v>12</v>
      </c>
      <c r="D5" s="31">
        <v>1500</v>
      </c>
      <c r="E5" s="31">
        <f>C5*D5</f>
        <v>18000</v>
      </c>
    </row>
    <row r="6" spans="1:5">
      <c r="A6" s="29" t="s">
        <v>137</v>
      </c>
      <c r="B6" s="30" t="s">
        <v>132</v>
      </c>
      <c r="C6" s="30">
        <v>8</v>
      </c>
      <c r="D6" s="31">
        <v>400</v>
      </c>
      <c r="E6" s="31">
        <f>C6*D6</f>
        <v>3200</v>
      </c>
    </row>
    <row r="7" spans="1:5">
      <c r="A7" s="29" t="s">
        <v>138</v>
      </c>
      <c r="B7" s="30" t="s">
        <v>133</v>
      </c>
      <c r="C7" s="30">
        <v>9</v>
      </c>
      <c r="D7" s="31">
        <v>700</v>
      </c>
      <c r="E7" s="31">
        <f>C7*D7</f>
        <v>6300</v>
      </c>
    </row>
    <row r="8" spans="1:5">
      <c r="A8" s="29" t="s">
        <v>139</v>
      </c>
      <c r="B8" s="30" t="s">
        <v>132</v>
      </c>
      <c r="C8" s="30">
        <v>3</v>
      </c>
      <c r="D8" s="31">
        <v>400</v>
      </c>
      <c r="E8" s="31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workbookViewId="0">
      <selection activeCell="I5" sqref="I5"/>
    </sheetView>
  </sheetViews>
  <sheetFormatPr defaultRowHeight="16.5"/>
  <cols>
    <col min="1" max="1" width="11" bestFit="1" customWidth="1"/>
    <col min="2" max="2" width="9.375" bestFit="1" customWidth="1"/>
    <col min="3" max="3" width="8.75" customWidth="1"/>
    <col min="4" max="4" width="10" bestFit="1" customWidth="1"/>
    <col min="5" max="5" width="14.25" customWidth="1"/>
    <col min="6" max="6" width="13" bestFit="1" customWidth="1"/>
    <col min="7" max="7" width="2.625" customWidth="1"/>
    <col min="8" max="8" width="12.125" customWidth="1"/>
  </cols>
  <sheetData>
    <row r="1" spans="1:6">
      <c r="A1" t="s">
        <v>117</v>
      </c>
    </row>
    <row r="2" spans="1:6">
      <c r="A2" s="6" t="s">
        <v>140</v>
      </c>
      <c r="B2" s="6" t="s">
        <v>141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6" t="s">
        <v>146</v>
      </c>
      <c r="B3" s="9">
        <v>43150</v>
      </c>
      <c r="C3" s="32">
        <v>1250</v>
      </c>
      <c r="D3" s="48">
        <v>2.8968713789107801</v>
      </c>
      <c r="E3" s="9">
        <v>190984</v>
      </c>
      <c r="F3" s="11">
        <v>70360294</v>
      </c>
    </row>
    <row r="4" spans="1:6">
      <c r="A4" s="6" t="s">
        <v>147</v>
      </c>
      <c r="B4" s="9">
        <v>70500</v>
      </c>
      <c r="C4" s="33">
        <v>990</v>
      </c>
      <c r="D4" s="48">
        <v>1.40425531914894</v>
      </c>
      <c r="E4" s="9">
        <v>188630</v>
      </c>
      <c r="F4" s="11">
        <v>112582975</v>
      </c>
    </row>
    <row r="5" spans="1:6">
      <c r="A5" s="6" t="s">
        <v>148</v>
      </c>
      <c r="B5" s="9">
        <v>34450</v>
      </c>
      <c r="C5" s="32">
        <v>1120</v>
      </c>
      <c r="D5" s="48">
        <v>-3.2510885341073998</v>
      </c>
      <c r="E5" s="9">
        <v>177652</v>
      </c>
      <c r="F5" s="11">
        <v>172557131</v>
      </c>
    </row>
    <row r="6" spans="1:6">
      <c r="A6" s="6" t="s">
        <v>149</v>
      </c>
      <c r="B6" s="9">
        <v>214200</v>
      </c>
      <c r="C6" s="32">
        <v>13850</v>
      </c>
      <c r="D6" s="48">
        <v>6.4659197012138199</v>
      </c>
      <c r="E6" s="9">
        <v>311300</v>
      </c>
      <c r="F6" s="11">
        <v>703628100</v>
      </c>
    </row>
    <row r="7" spans="1:6">
      <c r="A7" s="6" t="s">
        <v>150</v>
      </c>
      <c r="B7" s="9">
        <v>108500</v>
      </c>
      <c r="C7" s="32">
        <v>9800</v>
      </c>
      <c r="D7" s="48">
        <v>-9.0322580645161299</v>
      </c>
      <c r="E7" s="9">
        <v>302977</v>
      </c>
      <c r="F7" s="11">
        <v>125456133</v>
      </c>
    </row>
    <row r="8" spans="1:6">
      <c r="A8" s="6" t="s">
        <v>151</v>
      </c>
      <c r="B8" s="9">
        <v>126000</v>
      </c>
      <c r="C8" s="32">
        <v>24800</v>
      </c>
      <c r="D8" s="48">
        <v>-19.682539682539701</v>
      </c>
      <c r="E8" s="9">
        <v>257309</v>
      </c>
      <c r="F8" s="11">
        <v>213668187</v>
      </c>
    </row>
    <row r="9" spans="1:6">
      <c r="A9" s="6" t="s">
        <v>152</v>
      </c>
      <c r="B9" s="9">
        <v>103000</v>
      </c>
      <c r="C9" s="32">
        <v>7850</v>
      </c>
      <c r="D9" s="48">
        <v>-7.6213592233009697</v>
      </c>
      <c r="E9" s="9">
        <v>229318</v>
      </c>
      <c r="F9" s="11">
        <v>415111537</v>
      </c>
    </row>
    <row r="10" spans="1:6">
      <c r="A10" s="6" t="s">
        <v>153</v>
      </c>
      <c r="B10" s="9">
        <v>41750</v>
      </c>
      <c r="C10" s="32">
        <v>8250</v>
      </c>
      <c r="D10" s="48">
        <v>19.760479041916199</v>
      </c>
      <c r="E10" s="9">
        <v>159576</v>
      </c>
      <c r="F10" s="11">
        <v>48374832</v>
      </c>
    </row>
    <row r="11" spans="1:6">
      <c r="A11" s="6" t="s">
        <v>154</v>
      </c>
      <c r="B11" s="9">
        <v>29800</v>
      </c>
      <c r="C11" s="32">
        <v>1820</v>
      </c>
      <c r="D11" s="48">
        <v>6.1073825503355703</v>
      </c>
      <c r="E11" s="9">
        <v>144844</v>
      </c>
      <c r="F11" s="11">
        <v>67789652</v>
      </c>
    </row>
    <row r="12" spans="1:6">
      <c r="A12" s="6" t="s">
        <v>155</v>
      </c>
      <c r="B12" s="9">
        <v>122100</v>
      </c>
      <c r="C12" s="32">
        <v>13540</v>
      </c>
      <c r="D12" s="48">
        <v>11.089271089271101</v>
      </c>
      <c r="E12" s="9">
        <v>229422</v>
      </c>
      <c r="F12" s="11">
        <v>248651378</v>
      </c>
    </row>
    <row r="13" spans="1:6">
      <c r="A13" s="6" t="s">
        <v>156</v>
      </c>
      <c r="B13" s="9">
        <v>87200</v>
      </c>
      <c r="C13" s="32">
        <v>3520</v>
      </c>
      <c r="D13" s="48">
        <v>4.03669724770642</v>
      </c>
      <c r="E13" s="9">
        <v>197009</v>
      </c>
      <c r="F13" s="11">
        <v>15618197</v>
      </c>
    </row>
    <row r="14" spans="1:6">
      <c r="A14" s="6" t="s">
        <v>157</v>
      </c>
      <c r="B14" s="9">
        <v>192000</v>
      </c>
      <c r="C14" s="32">
        <v>34000</v>
      </c>
      <c r="D14" s="48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7</xdr:col>
                    <xdr:colOff>914400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3</xdr:row>
                    <xdr:rowOff>9525</xdr:rowOff>
                  </from>
                  <to>
                    <xdr:col>8</xdr:col>
                    <xdr:colOff>9525</xdr:colOff>
                    <xdr:row>4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F9"/>
  <sheetViews>
    <sheetView workbookViewId="0">
      <selection activeCell="G16" sqref="G16"/>
    </sheetView>
  </sheetViews>
  <sheetFormatPr defaultRowHeight="16.5"/>
  <cols>
    <col min="1" max="1" width="13.25" customWidth="1"/>
    <col min="2" max="2" width="14.375" bestFit="1" customWidth="1"/>
    <col min="3" max="3" width="12.5" customWidth="1"/>
  </cols>
  <sheetData>
    <row r="1" spans="1:6" ht="19.5">
      <c r="A1" s="34" t="s">
        <v>158</v>
      </c>
    </row>
    <row r="2" spans="1:6">
      <c r="F2" t="s">
        <v>192</v>
      </c>
    </row>
    <row r="3" spans="1:6">
      <c r="A3" s="35" t="s">
        <v>159</v>
      </c>
      <c r="B3" s="35" t="s">
        <v>160</v>
      </c>
      <c r="C3" s="35" t="s">
        <v>161</v>
      </c>
    </row>
    <row r="4" spans="1:6">
      <c r="A4" t="s">
        <v>162</v>
      </c>
      <c r="B4" t="s">
        <v>163</v>
      </c>
      <c r="C4" s="36">
        <v>10000</v>
      </c>
    </row>
    <row r="5" spans="1:6">
      <c r="A5" t="s">
        <v>164</v>
      </c>
      <c r="B5" t="s">
        <v>165</v>
      </c>
      <c r="C5" s="36">
        <v>20000</v>
      </c>
    </row>
    <row r="6" spans="1:6">
      <c r="A6" t="s">
        <v>166</v>
      </c>
      <c r="B6" t="s">
        <v>167</v>
      </c>
      <c r="C6" s="36">
        <v>10000</v>
      </c>
    </row>
    <row r="7" spans="1:6">
      <c r="A7" t="s">
        <v>168</v>
      </c>
      <c r="B7" t="s">
        <v>169</v>
      </c>
      <c r="C7" s="36">
        <v>5000</v>
      </c>
    </row>
    <row r="8" spans="1:6">
      <c r="A8" t="s">
        <v>170</v>
      </c>
      <c r="B8" t="s">
        <v>171</v>
      </c>
      <c r="C8" s="36">
        <v>100000</v>
      </c>
    </row>
    <row r="9" spans="1:6">
      <c r="A9" t="s">
        <v>172</v>
      </c>
      <c r="B9" t="s">
        <v>173</v>
      </c>
      <c r="C9" s="36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200025</xdr:colOff>
                <xdr:row>1</xdr:row>
                <xdr:rowOff>0</xdr:rowOff>
              </from>
              <to>
                <xdr:col>4</xdr:col>
                <xdr:colOff>552450</xdr:colOff>
                <xdr:row>2</xdr:row>
                <xdr:rowOff>104775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ADMIN</cp:lastModifiedBy>
  <dcterms:created xsi:type="dcterms:W3CDTF">2023-05-12T01:27:33Z</dcterms:created>
  <dcterms:modified xsi:type="dcterms:W3CDTF">2025-02-03T09:58:57Z</dcterms:modified>
</cp:coreProperties>
</file>