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736a\OneDrive\바탕 화면\컴활 1급 실기\2026기본서_컴활1급실기\01 엑셀\04 실전모의고사\"/>
    </mc:Choice>
  </mc:AlternateContent>
  <xr:revisionPtr revIDLastSave="0" documentId="13_ncr:1_{AA008707-F06A-4B7B-BE9A-F7343F6E05DE}" xr6:coauthVersionLast="47" xr6:coauthVersionMax="47" xr10:uidLastSave="{00000000-0000-0000-0000-000000000000}"/>
  <bookViews>
    <workbookView xWindow="-108" yWindow="-108" windowWidth="23256" windowHeight="12456" activeTab="6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eta.AND" hidden="1" xlm="1">#NAME?</definedName>
    <definedName name="_xleta.T" hidden="1" xlm="1">#NAME?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2" l="1" a="1"/>
  <c r="B25" i="2" s="1"/>
  <c r="B26" i="2" a="1"/>
  <c r="B26" i="2" s="1"/>
  <c r="B24" i="2" a="1"/>
  <c r="B24" i="2"/>
  <c r="D24" i="2" a="1"/>
  <c r="D24" i="2" s="1"/>
  <c r="F4" i="2"/>
  <c r="F5" i="2"/>
  <c r="F6" i="2"/>
  <c r="F7" i="2"/>
  <c r="F8" i="2"/>
  <c r="F3" i="2"/>
  <c r="E4" i="2" a="1"/>
  <c r="E4" i="2" s="1"/>
  <c r="E5" i="2" a="1"/>
  <c r="E5" i="2"/>
  <c r="E6" i="2" a="1"/>
  <c r="E6" i="2" s="1"/>
  <c r="E7" i="2" a="1"/>
  <c r="E7" i="2" s="1"/>
  <c r="E8" i="2" a="1"/>
  <c r="E8" i="2" s="1"/>
  <c r="E3" i="2" a="1"/>
  <c r="E3" i="2" s="1"/>
  <c r="A26" i="1"/>
  <c r="H4" i="6"/>
  <c r="H5" i="6"/>
  <c r="H6" i="6"/>
  <c r="H7" i="6"/>
  <c r="H8" i="6"/>
  <c r="E13" i="2" a="1"/>
  <c r="E17" i="2" a="1"/>
  <c r="E20" i="2" a="1"/>
  <c r="E15" i="2" a="1"/>
  <c r="E14" i="2" a="1"/>
  <c r="E18" i="2" a="1"/>
  <c r="E19" i="2" a="1"/>
  <c r="E16" i="2" a="1"/>
  <c r="E12" i="2" a="1"/>
  <c r="E16" i="2" l="1"/>
  <c r="E19" i="2"/>
  <c r="E18" i="2"/>
  <c r="E14" i="2"/>
  <c r="E15" i="2"/>
  <c r="E20" i="2"/>
  <c r="E17" i="2"/>
  <c r="E13" i="2"/>
  <c r="E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F8C66D7-C421-4F00-8D6C-89930D9E6065}" name="MS Access Database_Query" type="1" refreshedVersion="8" background="1">
    <dbPr connection="DSN=MS Access Database;DBQ=C:\Users\8736a\OneDrive\바탕 화면\컴활 1급 실기\2026기본서_컴활1급실기\01 엑셀\04 실전모의고사\도서대여.accdb;DefaultDir=C:\Users\8736a\OneDrive\바탕 화면\컴활 1급 실기\2026기본서_컴활1급실기\01 엑셀\04 실전모의고사;DriverId=25;FIL=MS Access;MaxBufferSize=2048;PageTimeout=5;" command="SELECT 도서대여.이름, 도서대여.주소, 도서대여.대여일, 도서대여.나이_x000d__x000a_FROM 도서대여 도서대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<sst xmlns="http://schemas.openxmlformats.org/spreadsheetml/2006/main" count="279" uniqueCount="166">
  <si>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</si>
  <si>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</si>
  <si>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</si>
  <si>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</si>
  <si>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</si>
  <si>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</si>
  <si>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</si>
  <si>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</si>
  <si>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</si>
  <si>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</si>
  <si>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</si>
  <si>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</si>
  <si>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</si>
  <si>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</si>
  <si>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</si>
  <si>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</si>
  <si>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</si>
  <si>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</si>
  <si>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</si>
  <si>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</si>
  <si>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</si>
  <si>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</si>
  <si>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</si>
  <si>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</si>
  <si>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</si>
  <si>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</si>
  <si>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</si>
  <si>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</si>
  <si>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</si>
  <si>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</si>
  <si>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</si>
  <si>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</si>
  <si>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</si>
  <si>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</si>
  <si>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</si>
  <si>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</si>
  <si>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</si>
  <si>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</si>
  <si>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</si>
  <si>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</si>
  <si>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</si>
  <si>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</si>
  <si>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</si>
  <si>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</si>
  <si>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</si>
  <si>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</si>
  <si>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</si>
  <si>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</si>
  <si>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</si>
  <si>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</si>
  <si>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</si>
  <si>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</si>
  <si>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</si>
  <si>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</si>
  <si>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</si>
  <si>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</si>
  <si>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</si>
  <si>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</si>
  <si>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</si>
  <si>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</si>
  <si>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</si>
  <si>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</si>
  <si>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</si>
  <si>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</si>
  <si>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</si>
  <si>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</si>
  <si>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</si>
  <si>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</si>
  <si>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</si>
  <si>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</si>
  <si>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</si>
  <si>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</si>
  <si>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</si>
  <si>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</si>
  <si>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</si>
  <si>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</si>
  <si>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</si>
  <si>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</si>
  <si>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</si>
  <si>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</si>
  <si>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</si>
  <si>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</si>
  <si>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</si>
  <si>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</si>
  <si>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</si>
  <si>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</si>
  <si>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</si>
  <si>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</si>
  <si>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</si>
  <si>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</si>
  <si>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</si>
  <si>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</si>
  <si>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</si>
  <si>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</si>
  <si>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</si>
  <si>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</si>
  <si>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</si>
  <si>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</si>
  <si>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</si>
  <si>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</si>
  <si>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</si>
  <si>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</si>
  <si>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</si>
  <si>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</si>
  <si>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</si>
  <si>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</si>
  <si>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</si>
  <si>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</si>
  <si>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</si>
  <si>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</si>
  <si>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</si>
  <si>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</si>
  <si>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</si>
  <si>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</si>
  <si>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</si>
  <si>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</si>
  <si>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</si>
  <si>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</si>
  <si>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</si>
  <si>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</si>
  <si>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</si>
  <si>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</si>
  <si>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</si>
  <si>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</si>
  <si>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</si>
  <si>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</si>
  <si>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</si>
  <si>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</si>
  <si>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</si>
  <si>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</si>
  <si>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</si>
  <si>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</si>
  <si>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</si>
  <si>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</si>
  <si>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</si>
  <si>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</si>
  <si>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</si>
  <si>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</si>
  <si>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</si>
  <si>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</si>
  <si>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</si>
  <si>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</si>
  <si>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</si>
  <si>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</si>
  <si>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</si>
  <si>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</si>
  <si>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</si>
  <si>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</si>
  <si>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(모두)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</si>
  <si>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</si>
  <si>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</si>
  <si>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</si>
  <si>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</si>
  <si>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</si>
  <si>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</si>
  <si>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</si>
  <si>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</si>
  <si>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</si>
  <si>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</si>
  <si>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총합계</t>
  </si>
  <si>
    <t>2월</t>
  </si>
  <si>
    <t>3월</t>
  </si>
  <si>
    <t>4월</t>
  </si>
  <si>
    <t>주소</t>
  </si>
  <si>
    <t>평균 : 나이</t>
  </si>
  <si>
    <t>대여일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</si>
</sst>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&quot;○&quot;;&quot;&quot;"/>
    <numFmt numFmtId="179" formatCode="[=25]&quot;만점&quot;;0&quot;점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7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6" fontId="5" fillId="0" borderId="1" xfId="0" applyNumberFormat="1" applyFont="1" applyBorder="1">
      <alignment vertical="center"/>
    </xf>
    <xf numFmtId="176" fontId="5" fillId="0" borderId="1" xfId="0" quotePrefix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3">
    <dxf>
      <font>
        <b/>
        <i/>
        <color rgb="FFFF0000"/>
      </font>
    </dxf>
    <dxf>
      <font>
        <b/>
        <i/>
        <color rgb="FF0070C0"/>
      </font>
    </dxf>
    <dxf>
      <font>
        <b val="0"/>
        <i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8965</xdr:colOff>
      <xdr:row>14</xdr:row>
      <xdr:rowOff>14568</xdr:rowOff>
    </xdr:from>
    <xdr:to>
      <xdr:col>8</xdr:col>
      <xdr:colOff>74705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22860</xdr:rowOff>
        </xdr:from>
        <xdr:to>
          <xdr:col>7</xdr:col>
          <xdr:colOff>0</xdr:colOff>
          <xdr:row>10</xdr:row>
          <xdr:rowOff>213360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채점하기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30480</xdr:colOff>
          <xdr:row>8</xdr:row>
          <xdr:rowOff>213360</xdr:rowOff>
        </xdr:from>
        <xdr:to>
          <xdr:col>8</xdr:col>
          <xdr:colOff>53340</xdr:colOff>
          <xdr:row>11</xdr:row>
          <xdr:rowOff>15240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60960</xdr:rowOff>
        </xdr:from>
        <xdr:to>
          <xdr:col>7</xdr:col>
          <xdr:colOff>152400</xdr:colOff>
          <xdr:row>1</xdr:row>
          <xdr:rowOff>121920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736a" refreshedDate="46062.479516319443" backgroundQuery="1" createdVersion="8" refreshedVersion="8" minRefreshableVersion="3" recordCount="40" xr:uid="{FFC55B6E-7C31-48FB-ACBE-7CDA9D006814}">
  <cacheSource type="external" connectionId="1"/>
  <cacheFields count="5">
    <cacheField name="이름" numFmtId="0" sqlType="-9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주소" numFmtId="0" sqlType="-9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대여일" numFmtId="0" sqlType="11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4"/>
    </cacheField>
    <cacheField name="나이" numFmtId="0" sqlType="8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개월(대여일)" numFmtId="0" databaseField="0">
      <fieldGroup base="2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</r>
  <r>
    <x v="1"/>
    <x v="1"/>
    <x v="0"/>
    <x v="1"/>
  </r>
  <r>
    <x v="2"/>
    <x v="2"/>
    <x v="1"/>
    <x v="0"/>
  </r>
  <r>
    <x v="3"/>
    <x v="2"/>
    <x v="2"/>
    <x v="2"/>
  </r>
  <r>
    <x v="4"/>
    <x v="3"/>
    <x v="2"/>
    <x v="3"/>
  </r>
  <r>
    <x v="5"/>
    <x v="4"/>
    <x v="3"/>
    <x v="4"/>
  </r>
  <r>
    <x v="6"/>
    <x v="5"/>
    <x v="3"/>
    <x v="5"/>
  </r>
  <r>
    <x v="7"/>
    <x v="6"/>
    <x v="4"/>
    <x v="5"/>
  </r>
  <r>
    <x v="8"/>
    <x v="7"/>
    <x v="5"/>
    <x v="3"/>
  </r>
  <r>
    <x v="9"/>
    <x v="1"/>
    <x v="5"/>
    <x v="6"/>
  </r>
  <r>
    <x v="10"/>
    <x v="0"/>
    <x v="6"/>
    <x v="3"/>
  </r>
  <r>
    <x v="11"/>
    <x v="2"/>
    <x v="7"/>
    <x v="7"/>
  </r>
  <r>
    <x v="12"/>
    <x v="3"/>
    <x v="8"/>
    <x v="7"/>
  </r>
  <r>
    <x v="13"/>
    <x v="7"/>
    <x v="8"/>
    <x v="8"/>
  </r>
  <r>
    <x v="14"/>
    <x v="3"/>
    <x v="9"/>
    <x v="1"/>
  </r>
  <r>
    <x v="15"/>
    <x v="5"/>
    <x v="10"/>
    <x v="8"/>
  </r>
  <r>
    <x v="16"/>
    <x v="7"/>
    <x v="10"/>
    <x v="7"/>
  </r>
  <r>
    <x v="17"/>
    <x v="0"/>
    <x v="11"/>
    <x v="0"/>
  </r>
  <r>
    <x v="18"/>
    <x v="2"/>
    <x v="11"/>
    <x v="8"/>
  </r>
  <r>
    <x v="19"/>
    <x v="1"/>
    <x v="11"/>
    <x v="0"/>
  </r>
  <r>
    <x v="20"/>
    <x v="6"/>
    <x v="12"/>
    <x v="8"/>
  </r>
  <r>
    <x v="21"/>
    <x v="0"/>
    <x v="13"/>
    <x v="9"/>
  </r>
  <r>
    <x v="22"/>
    <x v="4"/>
    <x v="14"/>
    <x v="1"/>
  </r>
  <r>
    <x v="23"/>
    <x v="0"/>
    <x v="15"/>
    <x v="7"/>
  </r>
  <r>
    <x v="24"/>
    <x v="4"/>
    <x v="16"/>
    <x v="8"/>
  </r>
  <r>
    <x v="25"/>
    <x v="5"/>
    <x v="16"/>
    <x v="5"/>
  </r>
  <r>
    <x v="26"/>
    <x v="0"/>
    <x v="16"/>
    <x v="3"/>
  </r>
  <r>
    <x v="27"/>
    <x v="2"/>
    <x v="17"/>
    <x v="1"/>
  </r>
  <r>
    <x v="28"/>
    <x v="3"/>
    <x v="18"/>
    <x v="8"/>
  </r>
  <r>
    <x v="29"/>
    <x v="8"/>
    <x v="19"/>
    <x v="2"/>
  </r>
  <r>
    <x v="30"/>
    <x v="9"/>
    <x v="20"/>
    <x v="9"/>
  </r>
  <r>
    <x v="31"/>
    <x v="0"/>
    <x v="21"/>
    <x v="10"/>
  </r>
  <r>
    <x v="32"/>
    <x v="9"/>
    <x v="21"/>
    <x v="5"/>
  </r>
  <r>
    <x v="33"/>
    <x v="3"/>
    <x v="22"/>
    <x v="2"/>
  </r>
  <r>
    <x v="34"/>
    <x v="9"/>
    <x v="23"/>
    <x v="5"/>
  </r>
  <r>
    <x v="35"/>
    <x v="8"/>
    <x v="23"/>
    <x v="8"/>
  </r>
  <r>
    <x v="36"/>
    <x v="2"/>
    <x v="24"/>
    <x v="5"/>
  </r>
  <r>
    <x v="37"/>
    <x v="2"/>
    <x v="25"/>
    <x v="6"/>
  </r>
  <r>
    <x v="38"/>
    <x v="6"/>
    <x v="25"/>
    <x v="10"/>
  </r>
  <r>
    <x v="39"/>
    <x v="8"/>
    <x v="26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B5A3C1-3B70-4510-A42E-DAE3155FC05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5"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dataField="1" compact="0" showAll="0"/>
    <pivotField name="대여일"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4">
    <i>
      <x v="2"/>
    </i>
    <i>
      <x v="3"/>
    </i>
    <i>
      <x v="4"/>
    </i>
    <i t="grand">
      <x/>
    </i>
  </colItems>
  <pageFields count="1">
    <pageField fld="0" hier="-1"/>
  </pageFields>
  <dataFields count="1">
    <dataField name="평균 : 나이" fld="3" subtotal="average" showDataAs="percentOfTotal" baseField="0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5"/>
  <sheetViews>
    <sheetView workbookViewId="0">
      <selection activeCell="E6" sqref="E6"/>
    </sheetView>
  </sheetViews>
  <sheetFormatPr defaultRowHeight="17.399999999999999"/>
  <cols>
    <col min="1" max="1" width="9" customWidth="1"/>
    <col min="2" max="2" width="7.09765625" customWidth="1"/>
    <col min="3" max="4" width="9" customWidth="1"/>
    <col min="5" max="5" width="10.5" customWidth="1"/>
    <col min="6" max="10" width="9" customWidth="1"/>
    <col min="11" max="11" width="5.5" customWidth="1"/>
    <col min="12" max="12" width="5.89843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AND(_xlfn.RANK.EQ(K2,$K$2:$K$23)&lt;=10,COUNTIF(F2:J2,"&gt;=70")=5)</f>
        <v>0</v>
      </c>
    </row>
    <row r="28" spans="1:13">
      <c r="A28" s="1" t="s">
        <v>0</v>
      </c>
      <c r="B28" s="1" t="s">
        <v>1</v>
      </c>
      <c r="C28" s="1" t="s">
        <v>5</v>
      </c>
      <c r="D28" s="1" t="s">
        <v>6</v>
      </c>
      <c r="E28" s="1" t="s">
        <v>7</v>
      </c>
      <c r="F28" s="1" t="s">
        <v>8</v>
      </c>
      <c r="G28" s="1" t="s">
        <v>9</v>
      </c>
      <c r="H28" s="1" t="s">
        <v>10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</sheetData>
  <phoneticPr fontId="1" type="noConversion"/>
  <conditionalFormatting sqref="F1:K23">
    <cfRule type="expression" dxfId="2" priority="1">
      <formula>ISODD(COLUMN())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topLeftCell="A14" workbookViewId="0">
      <selection activeCell="B24" sqref="B24"/>
    </sheetView>
  </sheetViews>
  <sheetFormatPr defaultRowHeight="17.399999999999999"/>
  <cols>
    <col min="1" max="1" width="7.69921875" bestFit="1" customWidth="1"/>
    <col min="2" max="2" width="16.5" bestFit="1" customWidth="1"/>
    <col min="3" max="3" width="11.09765625" bestFit="1" customWidth="1"/>
    <col min="4" max="4" width="15.8984375" bestFit="1" customWidth="1"/>
    <col min="5" max="5" width="11.097656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21" cm="1">
        <f t="array" ref="E3">_xlfn.SWITCH(LEFT(D3,1),"1",30000,"2",60000, "3",80000,"4",100000,"5",120000, 0)</f>
        <v>100000</v>
      </c>
      <c r="F3" s="22" t="str">
        <f>IF(AND(OR(LEFT(B3,3)="서울시",LEFT(B3,3)="부천시",LEFT(B3,3)="안양시"),YEAR(C3)&lt;=1981),"A조","B조")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21" cm="1">
        <f t="array" ref="E4">_xlfn.SWITCH(LEFT(D4,1),"1",30000,"2",60000, "3",80000,"4",100000,"5",120000, 0)</f>
        <v>80000</v>
      </c>
      <c r="F4" s="22" t="str">
        <f t="shared" ref="F4:F8" si="0">IF(AND(OR(LEFT(B4,3)="서울시",LEFT(B4,3)="부천시",LEFT(B4,3)="안양시"),YEAR(C4)&lt;=1981),"A조","B조")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21" cm="1">
        <f t="array" ref="E5">_xlfn.SWITCH(LEFT(D5,1),"1",30000,"2",60000, "3",80000,"4",100000,"5",120000, 0)</f>
        <v>120000</v>
      </c>
      <c r="F5" s="22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21" cm="1">
        <f t="array" ref="E6">_xlfn.SWITCH(LEFT(D6,1),"1",30000,"2",60000, "3",80000,"4",100000,"5",120000, 0)</f>
        <v>60000</v>
      </c>
      <c r="F6" s="22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21" cm="1">
        <f t="array" ref="E7">_xlfn.SWITCH(LEFT(D7,1),"1",30000,"2",60000, "3",80000,"4",100000,"5",120000, 0)</f>
        <v>0</v>
      </c>
      <c r="F7" s="22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21" cm="1">
        <f t="array" ref="E8">_xlfn.SWITCH(LEFT(D8,1),"1",30000,"2",60000, "3",80000,"4",100000,"5",120000, 0)</f>
        <v>30000</v>
      </c>
      <c r="F8" s="22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0" t="s">
        <v>72</v>
      </c>
      <c r="B12" s="10" t="s">
        <v>73</v>
      </c>
      <c r="C12" s="10">
        <v>60</v>
      </c>
      <c r="D12" s="10">
        <v>9</v>
      </c>
      <c r="E12" s="20" cm="1">
        <f t="array" ref="E12">hs사용요금(C12,D12)</f>
        <v>127500</v>
      </c>
      <c r="F12" s="9">
        <v>35000</v>
      </c>
    </row>
    <row r="13" spans="1:6">
      <c r="A13" s="10" t="s">
        <v>74</v>
      </c>
      <c r="B13" s="10" t="s">
        <v>75</v>
      </c>
      <c r="C13" s="10">
        <v>30</v>
      </c>
      <c r="D13" s="10">
        <v>5</v>
      </c>
      <c r="E13" s="20" cm="1">
        <f t="array" ref="E13">hs사용요금(C13,D13)</f>
        <v>62500</v>
      </c>
      <c r="F13" s="9">
        <v>20000</v>
      </c>
    </row>
    <row r="14" spans="1:6">
      <c r="A14" s="10" t="s">
        <v>76</v>
      </c>
      <c r="B14" s="10" t="s">
        <v>77</v>
      </c>
      <c r="C14" s="10">
        <v>14</v>
      </c>
      <c r="D14" s="10">
        <v>3</v>
      </c>
      <c r="E14" s="20" cm="1">
        <f t="array" ref="E14">hs사용요금(C14,D14)</f>
        <v>33000</v>
      </c>
      <c r="F14" s="9">
        <v>50000</v>
      </c>
    </row>
    <row r="15" spans="1:6">
      <c r="A15" s="10" t="s">
        <v>78</v>
      </c>
      <c r="B15" s="10" t="s">
        <v>75</v>
      </c>
      <c r="C15" s="10">
        <v>30</v>
      </c>
      <c r="D15" s="10">
        <v>5</v>
      </c>
      <c r="E15" s="20" cm="1">
        <f t="array" ref="E15">hs사용요금(C15,D15)</f>
        <v>62500</v>
      </c>
      <c r="F15" s="9">
        <v>25000</v>
      </c>
    </row>
    <row r="16" spans="1:6">
      <c r="A16" s="10" t="s">
        <v>79</v>
      </c>
      <c r="B16" s="10" t="s">
        <v>73</v>
      </c>
      <c r="C16" s="10">
        <v>28</v>
      </c>
      <c r="D16" s="10">
        <v>5</v>
      </c>
      <c r="E16" s="20" cm="1">
        <f t="array" ref="E16">hs사용요금(C16,D16)</f>
        <v>69000</v>
      </c>
      <c r="F16" s="9">
        <v>50000</v>
      </c>
    </row>
    <row r="17" spans="1:6">
      <c r="A17" s="10" t="s">
        <v>80</v>
      </c>
      <c r="B17" s="10" t="s">
        <v>73</v>
      </c>
      <c r="C17" s="10">
        <v>25</v>
      </c>
      <c r="D17" s="10">
        <v>5</v>
      </c>
      <c r="E17" s="20" cm="1">
        <f t="array" ref="E17">hs사용요금(C17,D17)</f>
        <v>60000</v>
      </c>
      <c r="F17" s="9">
        <v>50000</v>
      </c>
    </row>
    <row r="18" spans="1:6">
      <c r="A18" s="10" t="s">
        <v>81</v>
      </c>
      <c r="B18" s="10" t="s">
        <v>77</v>
      </c>
      <c r="C18" s="10">
        <v>15</v>
      </c>
      <c r="D18" s="10">
        <v>3</v>
      </c>
      <c r="E18" s="20" cm="1">
        <f t="array" ref="E18">hs사용요금(C18,D18)</f>
        <v>36000</v>
      </c>
      <c r="F18" s="9">
        <v>35000</v>
      </c>
    </row>
    <row r="19" spans="1:6">
      <c r="A19" s="10" t="s">
        <v>82</v>
      </c>
      <c r="B19" s="10" t="s">
        <v>75</v>
      </c>
      <c r="C19" s="10">
        <v>23</v>
      </c>
      <c r="D19" s="10">
        <v>4</v>
      </c>
      <c r="E19" s="20" cm="1">
        <f t="array" ref="E19">hs사용요금(C19,D19)</f>
        <v>57000</v>
      </c>
      <c r="F19" s="9">
        <v>20000</v>
      </c>
    </row>
    <row r="20" spans="1:6">
      <c r="A20" s="10" t="s">
        <v>83</v>
      </c>
      <c r="B20" s="10" t="s">
        <v>77</v>
      </c>
      <c r="C20" s="10">
        <v>54</v>
      </c>
      <c r="D20" s="10">
        <v>8</v>
      </c>
      <c r="E20" s="20" cm="1">
        <f t="array" ref="E20">hs사용요금(C20,D20)</f>
        <v>115000</v>
      </c>
      <c r="F20" s="9">
        <v>50000</v>
      </c>
    </row>
    <row r="22" spans="1:6">
      <c r="A22" t="s">
        <v>146</v>
      </c>
    </row>
    <row r="23" spans="1:6">
      <c r="A23" s="10" t="s">
        <v>67</v>
      </c>
      <c r="B23" s="7" t="s">
        <v>84</v>
      </c>
      <c r="D23" s="7" t="s">
        <v>85</v>
      </c>
    </row>
    <row r="24" spans="1:6">
      <c r="A24" s="10" t="s">
        <v>73</v>
      </c>
      <c r="B24" s="23">
        <f t="array" ref="B24">ABS(MEDIAN($F$12:$F$20)-MEDIAN(IF($B$12:$B$20=A24,$F$12:$F$20)))</f>
        <v>15000</v>
      </c>
      <c r="D24" s="20">
        <f t="array" ref="D24">MIN(IF(($B$12:$B$20="수영")*($C$12:$C$20&gt;=20),$E$12:$E$20))</f>
        <v>60000</v>
      </c>
    </row>
    <row r="25" spans="1:6">
      <c r="A25" s="10" t="s">
        <v>75</v>
      </c>
      <c r="B25" s="23">
        <f t="array" ref="B25">ABS(MEDIAN($F$12:$F$20)-MEDIAN(IF($B$12:$B$20=A25,$F$12:$F$20)))</f>
        <v>15000</v>
      </c>
    </row>
    <row r="26" spans="1:6">
      <c r="A26" s="10" t="s">
        <v>77</v>
      </c>
      <c r="B26" s="23">
        <f t="array" ref="B26">ABS(MEDIAN($F$12:$F$20)-MEDIAN(IF($B$12:$B$20=A26,$F$12:$F$20)))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workbookViewId="0">
      <selection activeCell="D13" sqref="D13"/>
    </sheetView>
  </sheetViews>
  <sheetFormatPr defaultRowHeight="17.399999999999999"/>
  <cols>
    <col min="1" max="1" width="10.296875" bestFit="1" customWidth="1"/>
    <col min="2" max="4" width="8.796875" bestFit="1" customWidth="1"/>
    <col min="5" max="5" width="7.5" bestFit="1" customWidth="1"/>
    <col min="6" max="28" width="10.8984375" bestFit="1" customWidth="1"/>
    <col min="29" max="29" width="6.796875" bestFit="1" customWidth="1"/>
  </cols>
  <sheetData>
    <row r="3" spans="1:5">
      <c r="A3" s="17" t="s">
        <v>1</v>
      </c>
      <c r="B3" t="s">
        <v>148</v>
      </c>
    </row>
    <row r="5" spans="1:5">
      <c r="A5" s="17" t="s">
        <v>164</v>
      </c>
      <c r="B5" s="17" t="s">
        <v>165</v>
      </c>
    </row>
    <row r="6" spans="1:5">
      <c r="A6" s="17" t="s">
        <v>163</v>
      </c>
      <c r="B6" t="s">
        <v>160</v>
      </c>
      <c r="C6" t="s">
        <v>161</v>
      </c>
      <c r="D6" t="s">
        <v>162</v>
      </c>
      <c r="E6" t="s">
        <v>159</v>
      </c>
    </row>
    <row r="7" spans="1:5">
      <c r="A7" t="s">
        <v>149</v>
      </c>
      <c r="B7" s="18">
        <v>0</v>
      </c>
      <c r="C7" s="18">
        <v>0.81841432225063937</v>
      </c>
      <c r="D7" s="18">
        <v>1.1253196930946292</v>
      </c>
      <c r="E7" s="18">
        <v>1.0230179028132993</v>
      </c>
    </row>
    <row r="8" spans="1:5">
      <c r="A8" t="s">
        <v>150</v>
      </c>
      <c r="B8" s="18">
        <v>0.92071611253196928</v>
      </c>
      <c r="C8" s="18">
        <v>0.92071611253196928</v>
      </c>
      <c r="D8" s="18">
        <v>0</v>
      </c>
      <c r="E8" s="18">
        <v>0.92071611253196928</v>
      </c>
    </row>
    <row r="9" spans="1:5">
      <c r="A9" t="s">
        <v>151</v>
      </c>
      <c r="B9" s="18">
        <v>0.88661551577152597</v>
      </c>
      <c r="C9" s="18">
        <v>1.0457516339869282</v>
      </c>
      <c r="D9" s="18">
        <v>1.0230179028132993</v>
      </c>
      <c r="E9" s="18">
        <v>1.0093776641091219</v>
      </c>
    </row>
    <row r="10" spans="1:5">
      <c r="A10" t="s">
        <v>152</v>
      </c>
      <c r="B10" s="18">
        <v>1.1253196930946292</v>
      </c>
      <c r="C10" s="18">
        <v>1.0912190963341859</v>
      </c>
      <c r="D10" s="18">
        <v>0.95481670929241269</v>
      </c>
      <c r="E10" s="18">
        <v>1.0571184995737426</v>
      </c>
    </row>
    <row r="11" spans="1:5">
      <c r="A11" t="s">
        <v>153</v>
      </c>
      <c r="B11" s="18">
        <v>1.1253196930946292</v>
      </c>
      <c r="C11" s="18">
        <v>1.1082693947144076</v>
      </c>
      <c r="D11" s="18">
        <v>0</v>
      </c>
      <c r="E11" s="18">
        <v>1.1139528275078148</v>
      </c>
    </row>
    <row r="12" spans="1:5">
      <c r="A12" t="s">
        <v>154</v>
      </c>
      <c r="B12" s="18">
        <v>0</v>
      </c>
      <c r="C12" s="18">
        <v>1.0230179028132993</v>
      </c>
      <c r="D12" s="18">
        <v>1.0912190963341859</v>
      </c>
      <c r="E12" s="18">
        <v>1.068485365160557</v>
      </c>
    </row>
    <row r="13" spans="1:5">
      <c r="A13" t="s">
        <v>155</v>
      </c>
      <c r="B13" s="18">
        <v>0.78431372549019607</v>
      </c>
      <c r="C13" s="18">
        <v>1.0400682011935209</v>
      </c>
      <c r="D13" s="18">
        <v>0</v>
      </c>
      <c r="E13" s="18">
        <v>0.95481670929241269</v>
      </c>
    </row>
    <row r="14" spans="1:5">
      <c r="A14" t="s">
        <v>156</v>
      </c>
      <c r="B14" s="18">
        <v>0.90366581415174763</v>
      </c>
      <c r="C14" s="18">
        <v>0.92071611253196928</v>
      </c>
      <c r="D14" s="18">
        <v>0.95481670929241269</v>
      </c>
      <c r="E14" s="18">
        <v>0.92071611253196928</v>
      </c>
    </row>
    <row r="15" spans="1:5">
      <c r="A15" t="s">
        <v>157</v>
      </c>
      <c r="B15" s="18">
        <v>0.88661551577152597</v>
      </c>
      <c r="C15" s="18">
        <v>1.0741687979539642</v>
      </c>
      <c r="D15" s="18">
        <v>0</v>
      </c>
      <c r="E15" s="18">
        <v>1.0116510372264849</v>
      </c>
    </row>
    <row r="16" spans="1:5">
      <c r="A16" t="s">
        <v>158</v>
      </c>
      <c r="B16" s="18">
        <v>0.97186700767263434</v>
      </c>
      <c r="C16" s="18">
        <v>1.0457516339869282</v>
      </c>
      <c r="D16" s="18">
        <v>0.98891730605285599</v>
      </c>
      <c r="E16" s="18">
        <v>1.0084033613445378</v>
      </c>
    </row>
    <row r="17" spans="1:5">
      <c r="A17" t="s">
        <v>159</v>
      </c>
      <c r="B17" s="18">
        <v>0.94551654653956441</v>
      </c>
      <c r="C17" s="18">
        <v>1.0127877237851663</v>
      </c>
      <c r="D17" s="18">
        <v>1.0381737235957185</v>
      </c>
      <c r="E17" s="18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K12" sqref="K12"/>
    </sheetView>
  </sheetViews>
  <sheetFormatPr defaultRowHeight="17.399999999999999"/>
  <cols>
    <col min="1" max="1" width="11" bestFit="1" customWidth="1"/>
    <col min="2" max="3" width="7.09765625" bestFit="1" customWidth="1"/>
    <col min="4" max="4" width="9.3984375" bestFit="1" customWidth="1"/>
    <col min="5" max="5" width="2.69921875" customWidth="1"/>
    <col min="6" max="6" width="11" bestFit="1" customWidth="1"/>
    <col min="7" max="8" width="7.09765625" bestFit="1" customWidth="1"/>
    <col min="9" max="9" width="9.3984375" bestFit="1" customWidth="1"/>
    <col min="10" max="10" width="2.3984375" customWidth="1"/>
    <col min="11" max="11" width="11" bestFit="1" customWidth="1"/>
    <col min="12" max="13" width="7.09765625" bestFit="1" customWidth="1"/>
    <col min="14" max="14" width="9.3984375" bestFit="1" customWidth="1"/>
  </cols>
  <sheetData>
    <row r="1" spans="1:14" ht="19.2">
      <c r="A1" s="25" t="s">
        <v>95</v>
      </c>
      <c r="B1" s="25"/>
      <c r="C1" s="25"/>
      <c r="D1" s="25"/>
      <c r="F1" s="25" t="s">
        <v>96</v>
      </c>
      <c r="G1" s="25"/>
      <c r="H1" s="25"/>
      <c r="I1" s="25"/>
      <c r="K1" s="25" t="s">
        <v>97</v>
      </c>
      <c r="L1" s="25"/>
      <c r="M1" s="25"/>
      <c r="N1" s="25"/>
    </row>
    <row r="2" spans="1:14">
      <c r="D2" t="s">
        <v>98</v>
      </c>
      <c r="I2" t="s">
        <v>98</v>
      </c>
      <c r="N2" t="s">
        <v>98</v>
      </c>
    </row>
    <row r="3" spans="1:14">
      <c r="A3" s="11" t="s">
        <v>86</v>
      </c>
      <c r="B3" s="11" t="s">
        <v>87</v>
      </c>
      <c r="C3" s="11" t="s">
        <v>88</v>
      </c>
      <c r="D3" s="11" t="s">
        <v>89</v>
      </c>
      <c r="F3" s="11" t="s">
        <v>86</v>
      </c>
      <c r="G3" s="11" t="s">
        <v>87</v>
      </c>
      <c r="H3" s="11" t="s">
        <v>88</v>
      </c>
      <c r="I3" s="11" t="s">
        <v>89</v>
      </c>
      <c r="K3" s="11" t="s">
        <v>86</v>
      </c>
      <c r="L3" s="11" t="s">
        <v>87</v>
      </c>
      <c r="M3" s="11" t="s">
        <v>88</v>
      </c>
      <c r="N3" s="11" t="s">
        <v>89</v>
      </c>
    </row>
    <row r="4" spans="1:14">
      <c r="A4" s="6" t="s">
        <v>90</v>
      </c>
      <c r="B4" s="10">
        <v>120</v>
      </c>
      <c r="C4" s="10">
        <v>50</v>
      </c>
      <c r="D4" s="10">
        <v>60</v>
      </c>
      <c r="F4" s="6" t="s">
        <v>90</v>
      </c>
      <c r="G4" s="10">
        <v>100</v>
      </c>
      <c r="H4" s="10">
        <v>85</v>
      </c>
      <c r="I4" s="10">
        <v>68</v>
      </c>
      <c r="K4" s="6" t="s">
        <v>90</v>
      </c>
      <c r="L4" s="10">
        <v>110</v>
      </c>
      <c r="M4" s="10">
        <v>88</v>
      </c>
      <c r="N4" s="10">
        <v>100</v>
      </c>
    </row>
    <row r="5" spans="1:14">
      <c r="A5" s="6" t="s">
        <v>91</v>
      </c>
      <c r="B5" s="10">
        <v>85</v>
      </c>
      <c r="C5" s="10">
        <v>90</v>
      </c>
      <c r="D5" s="10">
        <v>52</v>
      </c>
      <c r="F5" s="6" t="s">
        <v>91</v>
      </c>
      <c r="G5" s="10">
        <v>90</v>
      </c>
      <c r="H5" s="10">
        <v>48</v>
      </c>
      <c r="I5" s="10">
        <v>60</v>
      </c>
      <c r="K5" s="6" t="s">
        <v>91</v>
      </c>
      <c r="L5" s="10">
        <v>96</v>
      </c>
      <c r="M5" s="10">
        <v>102</v>
      </c>
      <c r="N5" s="10">
        <v>88</v>
      </c>
    </row>
    <row r="6" spans="1:14">
      <c r="A6" s="6" t="s">
        <v>92</v>
      </c>
      <c r="B6" s="10">
        <v>78</v>
      </c>
      <c r="C6" s="10">
        <v>80</v>
      </c>
      <c r="D6" s="10">
        <v>55</v>
      </c>
      <c r="F6" s="6" t="s">
        <v>92</v>
      </c>
      <c r="G6" s="10">
        <v>98</v>
      </c>
      <c r="H6" s="10">
        <v>80</v>
      </c>
      <c r="I6" s="10">
        <v>60</v>
      </c>
      <c r="K6" s="6" t="s">
        <v>92</v>
      </c>
      <c r="L6" s="10">
        <v>80</v>
      </c>
      <c r="M6" s="10">
        <v>96</v>
      </c>
      <c r="N6" s="10">
        <v>76</v>
      </c>
    </row>
    <row r="7" spans="1:14">
      <c r="A7" s="6" t="s">
        <v>93</v>
      </c>
      <c r="B7" s="10">
        <v>125</v>
      </c>
      <c r="C7" s="10">
        <v>95</v>
      </c>
      <c r="D7" s="10">
        <v>66</v>
      </c>
      <c r="F7" s="6" t="s">
        <v>93</v>
      </c>
      <c r="G7" s="10">
        <v>80</v>
      </c>
      <c r="H7" s="10">
        <v>53</v>
      </c>
      <c r="I7" s="10">
        <v>53</v>
      </c>
      <c r="K7" s="6" t="s">
        <v>93</v>
      </c>
      <c r="L7" s="10">
        <v>105</v>
      </c>
      <c r="M7" s="10">
        <v>75</v>
      </c>
      <c r="N7" s="10">
        <v>78</v>
      </c>
    </row>
    <row r="8" spans="1:14">
      <c r="A8" s="6" t="s">
        <v>94</v>
      </c>
      <c r="B8" s="10">
        <v>83</v>
      </c>
      <c r="C8" s="10">
        <v>78</v>
      </c>
      <c r="D8" s="10">
        <v>86</v>
      </c>
      <c r="F8" s="6" t="s">
        <v>94</v>
      </c>
      <c r="G8" s="10">
        <v>110</v>
      </c>
      <c r="H8" s="10">
        <v>78</v>
      </c>
      <c r="I8" s="10">
        <v>80</v>
      </c>
      <c r="K8" s="6" t="s">
        <v>94</v>
      </c>
      <c r="L8" s="10">
        <v>78</v>
      </c>
      <c r="M8" s="10">
        <v>60</v>
      </c>
      <c r="N8" s="10">
        <v>84</v>
      </c>
    </row>
    <row r="10" spans="1:14" ht="19.2">
      <c r="A10" s="25" t="s">
        <v>99</v>
      </c>
      <c r="B10" s="25"/>
      <c r="C10" s="25"/>
      <c r="D10" s="25"/>
    </row>
    <row r="11" spans="1:14">
      <c r="A11" s="11" t="s">
        <v>86</v>
      </c>
      <c r="B11" s="11" t="s">
        <v>87</v>
      </c>
      <c r="C11" s="11" t="s">
        <v>88</v>
      </c>
      <c r="D11" s="11" t="s">
        <v>89</v>
      </c>
    </row>
    <row r="12" spans="1:14">
      <c r="A12" s="6" t="s">
        <v>90</v>
      </c>
      <c r="B12" s="10">
        <v>120</v>
      </c>
      <c r="C12" s="10">
        <v>88</v>
      </c>
      <c r="D12" s="10">
        <v>100</v>
      </c>
    </row>
    <row r="13" spans="1:14">
      <c r="A13" s="6" t="s">
        <v>91</v>
      </c>
      <c r="B13" s="10">
        <v>96</v>
      </c>
      <c r="C13" s="10">
        <v>102</v>
      </c>
      <c r="D13" s="10">
        <v>88</v>
      </c>
    </row>
    <row r="14" spans="1:14">
      <c r="A14" s="6" t="s">
        <v>92</v>
      </c>
      <c r="B14" s="10">
        <v>98</v>
      </c>
      <c r="C14" s="10">
        <v>96</v>
      </c>
      <c r="D14" s="10">
        <v>76</v>
      </c>
    </row>
    <row r="15" spans="1:14">
      <c r="A15" s="6" t="s">
        <v>93</v>
      </c>
      <c r="B15" s="10">
        <v>125</v>
      </c>
      <c r="C15" s="10">
        <v>95</v>
      </c>
      <c r="D15" s="10">
        <v>78</v>
      </c>
    </row>
    <row r="16" spans="1:14">
      <c r="A16" s="6" t="s">
        <v>94</v>
      </c>
      <c r="B16" s="10">
        <v>110</v>
      </c>
      <c r="C16" s="10">
        <v>78</v>
      </c>
      <c r="D16" s="10">
        <v>86</v>
      </c>
    </row>
  </sheetData>
  <dataConsolidate function="max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1" priority="2" rank="1"/>
    <cfRule type="top10" dxfId="0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zoomScale="86" workbookViewId="0">
      <selection activeCell="K21" sqref="K21"/>
    </sheetView>
  </sheetViews>
  <sheetFormatPr defaultRowHeight="17.399999999999999"/>
  <cols>
    <col min="1" max="1" width="2.19921875" customWidth="1"/>
  </cols>
  <sheetData>
    <row r="1" spans="2:6">
      <c r="C1" s="26" t="s">
        <v>100</v>
      </c>
      <c r="D1" s="26"/>
      <c r="E1" s="26"/>
      <c r="F1" s="26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K8" sqref="K8"/>
    </sheetView>
  </sheetViews>
  <sheetFormatPr defaultRowHeight="17.399999999999999"/>
  <cols>
    <col min="1" max="1" width="3.8984375" customWidth="1"/>
  </cols>
  <sheetData>
    <row r="2" spans="2:8">
      <c r="B2" t="s">
        <v>119</v>
      </c>
    </row>
    <row r="3" spans="2:8">
      <c r="B3" s="12" t="s">
        <v>120</v>
      </c>
      <c r="C3" s="12" t="s">
        <v>121</v>
      </c>
      <c r="D3" s="12" t="s">
        <v>122</v>
      </c>
      <c r="E3" s="12" t="s">
        <v>116</v>
      </c>
      <c r="F3" s="12" t="s">
        <v>117</v>
      </c>
      <c r="G3" s="12" t="s">
        <v>118</v>
      </c>
      <c r="H3" s="13" t="s">
        <v>123</v>
      </c>
    </row>
    <row r="4" spans="2:8">
      <c r="B4" s="12" t="s">
        <v>124</v>
      </c>
      <c r="C4" s="19">
        <v>7</v>
      </c>
      <c r="D4" s="19">
        <v>3</v>
      </c>
      <c r="E4" s="19">
        <v>7</v>
      </c>
      <c r="F4" s="19">
        <v>3</v>
      </c>
      <c r="G4" s="19">
        <v>5</v>
      </c>
      <c r="H4" s="24">
        <f>SUM(C4:G4)</f>
        <v>25</v>
      </c>
    </row>
    <row r="5" spans="2:8">
      <c r="B5" s="12" t="s">
        <v>125</v>
      </c>
      <c r="C5" s="19">
        <v>-1</v>
      </c>
      <c r="D5" s="19">
        <v>3</v>
      </c>
      <c r="E5" s="19">
        <v>7</v>
      </c>
      <c r="F5" s="19">
        <v>3</v>
      </c>
      <c r="G5" s="19">
        <v>-1</v>
      </c>
      <c r="H5" s="24">
        <f>SUM(C5:G5)</f>
        <v>11</v>
      </c>
    </row>
    <row r="6" spans="2:8">
      <c r="B6" s="12" t="s">
        <v>126</v>
      </c>
      <c r="C6" s="19">
        <v>-1</v>
      </c>
      <c r="D6" s="19">
        <v>3</v>
      </c>
      <c r="E6" s="19">
        <v>-1</v>
      </c>
      <c r="F6" s="19">
        <v>3</v>
      </c>
      <c r="G6" s="19">
        <v>5</v>
      </c>
      <c r="H6" s="24">
        <f>SUM(C6:G6)</f>
        <v>9</v>
      </c>
    </row>
    <row r="7" spans="2:8">
      <c r="B7" s="12" t="s">
        <v>127</v>
      </c>
      <c r="C7" s="19">
        <v>7</v>
      </c>
      <c r="D7" s="19">
        <v>3</v>
      </c>
      <c r="E7" s="19">
        <v>7</v>
      </c>
      <c r="F7" s="19">
        <v>3</v>
      </c>
      <c r="G7" s="19">
        <v>5</v>
      </c>
      <c r="H7" s="24">
        <f>SUM(C7:G7)</f>
        <v>25</v>
      </c>
    </row>
    <row r="8" spans="2:8">
      <c r="B8" s="12" t="s">
        <v>128</v>
      </c>
      <c r="C8" s="19">
        <v>7</v>
      </c>
      <c r="D8" s="19">
        <v>-1</v>
      </c>
      <c r="E8" s="19">
        <v>7</v>
      </c>
      <c r="F8" s="19">
        <v>3</v>
      </c>
      <c r="G8" s="19">
        <v>5</v>
      </c>
      <c r="H8" s="24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0</xdr:colOff>
                    <xdr:row>9</xdr:row>
                    <xdr:rowOff>22860</xdr:rowOff>
                  </from>
                  <to>
                    <xdr:col>7</xdr:col>
                    <xdr:colOff>0</xdr:colOff>
                    <xdr:row>10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30480</xdr:colOff>
                    <xdr:row>8</xdr:row>
                    <xdr:rowOff>213360</xdr:rowOff>
                  </from>
                  <to>
                    <xdr:col>8</xdr:col>
                    <xdr:colOff>53340</xdr:colOff>
                    <xdr:row>11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tabSelected="1" workbookViewId="0">
      <selection activeCell="M3" sqref="M3"/>
    </sheetView>
  </sheetViews>
  <sheetFormatPr defaultRowHeight="17.399999999999999"/>
  <sheetData>
    <row r="1" spans="1:7" ht="21">
      <c r="A1" s="14" t="s">
        <v>129</v>
      </c>
    </row>
    <row r="3" spans="1:7">
      <c r="A3" s="15" t="s">
        <v>130</v>
      </c>
      <c r="B3" s="15" t="s">
        <v>131</v>
      </c>
      <c r="C3" s="15" t="s">
        <v>132</v>
      </c>
      <c r="D3" s="15" t="s">
        <v>133</v>
      </c>
      <c r="E3" s="15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6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6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6">
        <v>45000</v>
      </c>
      <c r="E6">
        <v>4500</v>
      </c>
      <c r="G6" t="s">
        <v>140</v>
      </c>
    </row>
    <row r="7" spans="1:7">
      <c r="D7" s="16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60960</xdr:rowOff>
              </from>
              <to>
                <xdr:col>7</xdr:col>
                <xdr:colOff>152400</xdr:colOff>
                <xdr:row>1</xdr:row>
                <xdr:rowOff>121920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지윤 김</cp:lastModifiedBy>
  <cp:lastPrinted>2026-02-09T02:29:28Z</cp:lastPrinted>
  <dcterms:created xsi:type="dcterms:W3CDTF">2023-05-12T01:27:33Z</dcterms:created>
  <dcterms:modified xsi:type="dcterms:W3CDTF">2026-02-09T03:58:43Z</dcterms:modified>
</cp:coreProperties>
</file>