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aac7e81576aa10/바탕 화면/"/>
    </mc:Choice>
  </mc:AlternateContent>
  <xr:revisionPtr revIDLastSave="155" documentId="8_{9F10AEA6-0634-4CE1-9761-8622CD54A6A7}" xr6:coauthVersionLast="47" xr6:coauthVersionMax="47" xr10:uidLastSave="{C912F4B7-60AD-45BE-8137-6F83B1D4BBB3}"/>
  <bookViews>
    <workbookView xWindow="-108" yWindow="-108" windowWidth="23256" windowHeight="12456" activeTab="2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2" l="1" a="1"/>
  <c r="B25" i="2" s="1"/>
  <c r="B26" i="2" a="1"/>
  <c r="B26" i="2" s="1"/>
  <c r="B24" i="2" a="1"/>
  <c r="B24" i="2" s="1"/>
  <c r="D24" i="2" a="1"/>
  <c r="D24" i="2" s="1"/>
  <c r="F8" i="2"/>
  <c r="F7" i="2"/>
  <c r="F6" i="2"/>
  <c r="F5" i="2"/>
  <c r="F4" i="2"/>
  <c r="F3" i="2"/>
  <c r="E4" i="2" a="1"/>
  <c r="E4" i="2" s="1"/>
  <c r="E5" i="2" a="1"/>
  <c r="E5" i="2"/>
  <c r="E6" i="2" a="1"/>
  <c r="E6" i="2" s="1"/>
  <c r="E7" i="2" a="1"/>
  <c r="E7" i="2" s="1"/>
  <c r="E8" i="2" a="1"/>
  <c r="E8" i="2" s="1"/>
  <c r="E3" i="2" a="1"/>
  <c r="E3" i="2" s="1"/>
  <c r="A26" i="1"/>
  <c r="H4" i="6"/>
  <c r="H5" i="6"/>
  <c r="H6" i="6"/>
  <c r="H7" i="6"/>
  <c r="H8" i="6"/>
  <c r="E13" i="2" a="1"/>
  <c r="E14" i="2" a="1"/>
  <c r="E16" i="2" a="1"/>
  <c r="E18" i="2" a="1"/>
  <c r="E20" i="2" a="1"/>
  <c r="E15" i="2" a="1"/>
  <c r="E17" i="2" a="1"/>
  <c r="E19" i="2" a="1"/>
  <c r="E12" i="2" a="1"/>
  <c r="E19" i="2" l="1"/>
  <c r="E17" i="2"/>
  <c r="E15" i="2"/>
  <c r="E20" i="2"/>
  <c r="E18" i="2"/>
  <c r="E16" i="2"/>
  <c r="E14" i="2"/>
  <c r="E13" i="2"/>
  <c r="E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F38044-B9C6-4F87-BEE7-F8CFCF1749D4}" sourceFile="C:\길벗컴활1급\01 엑셀\04 실전모의고사\도서대여.accdb" keepAlive="1" name="도서대여" type="5" refreshedVersion="8" background="1">
    <dbPr connection="Provider=Microsoft.ACE.OLEDB.12.0;User ID=Admin;Data Source=C:\길벗컴활1급\01 엑셀\04 실전모의고사\도서대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도서대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<sst xmlns="http://schemas.openxmlformats.org/spreadsheetml/2006/main" count="279" uniqueCount="166">
  <si>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</si>
  <si>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</si>
  <si>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</si>
  <si>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</si>
  <si>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</si>
  <si>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</si>
  <si>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</si>
  <si>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</si>
  <si>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</si>
  <si>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</si>
  <si>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</si>
  <si>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</si>
  <si>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</si>
  <si>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</si>
  <si>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</si>
  <si>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</si>
  <si>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</si>
  <si>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</si>
  <si>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</si>
  <si>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</si>
  <si>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</si>
  <si>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</si>
  <si>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</si>
  <si>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</si>
  <si>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</si>
  <si>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</si>
  <si>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</si>
  <si>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</si>
  <si>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</si>
  <si>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</si>
  <si>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</si>
  <si>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</si>
  <si>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</si>
  <si>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</si>
  <si>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</si>
  <si>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</si>
  <si>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</si>
  <si>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</si>
  <si>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</si>
  <si>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</si>
  <si>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</si>
  <si>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</si>
  <si>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</si>
  <si>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</si>
  <si>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</si>
  <si>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</si>
  <si>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</si>
  <si>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</si>
  <si>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</si>
  <si>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</si>
  <si>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</si>
  <si>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</si>
  <si>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</si>
  <si>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</si>
  <si>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</si>
  <si>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</si>
  <si>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</si>
  <si>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</si>
  <si>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</si>
  <si>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</si>
  <si>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</si>
  <si>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</si>
  <si>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</si>
  <si>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</si>
  <si>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</si>
  <si>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</si>
  <si>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</si>
  <si>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</si>
  <si>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</si>
  <si>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</si>
  <si>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</si>
  <si>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</si>
  <si>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</si>
  <si>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</si>
  <si>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</si>
  <si>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</si>
  <si>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</si>
  <si>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</si>
  <si>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</si>
  <si>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</si>
  <si>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</si>
  <si>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</si>
  <si>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</si>
  <si>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</si>
  <si>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</si>
  <si>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</si>
  <si>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</si>
  <si>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</si>
  <si>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</si>
  <si>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</si>
  <si>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</si>
  <si>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</si>
  <si>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</si>
  <si>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</si>
  <si>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</si>
  <si>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</si>
  <si>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</si>
  <si>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</si>
  <si>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</si>
  <si>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</si>
  <si>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</si>
  <si>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</si>
  <si>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</si>
  <si>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</si>
  <si>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</si>
  <si>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</si>
  <si>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</si>
  <si>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</si>
  <si>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</si>
  <si>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</si>
  <si>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</si>
  <si>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</si>
  <si>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</si>
  <si>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</si>
  <si>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</si>
  <si>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</si>
  <si>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</si>
  <si>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</si>
  <si>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</si>
  <si>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</si>
  <si>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</si>
  <si>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</si>
  <si>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</si>
  <si>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</si>
  <si>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</si>
  <si>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</si>
  <si>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</si>
  <si>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</si>
  <si>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</si>
  <si>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</si>
  <si>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</si>
  <si>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</si>
  <si>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</si>
  <si>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</si>
  <si>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</si>
  <si>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</si>
  <si>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</si>
  <si>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</si>
  <si>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</si>
  <si>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</si>
  <si>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</si>
  <si>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</si>
  <si>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</si>
  <si>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</si>
  <si>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</si>
  <si>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</si>
  <si>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</si>
  <si>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</si>
  <si>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(모두)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</si>
  <si>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</si>
  <si>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</si>
  <si>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</si>
  <si>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</si>
  <si>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</si>
  <si>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</si>
  <si>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</si>
  <si>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</si>
  <si>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</si>
  <si>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</si>
  <si>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총합계</t>
  </si>
  <si>
    <t>주소</t>
  </si>
  <si>
    <t>2월</t>
  </si>
  <si>
    <t>3월</t>
  </si>
  <si>
    <t>4월</t>
  </si>
  <si>
    <t>개월(대여일)</t>
  </si>
  <si>
    <t>평균 : 나이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</si>
</sst>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[&gt;0]&quot;○&quot;;[&lt;0]&quot;&quot;"/>
    <numFmt numFmtId="179" formatCode="[&gt;=25]&quot;만점&quot;;0&quot;점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3">
    <dxf>
      <font>
        <b/>
        <i/>
        <color rgb="FFFF0000"/>
      </font>
    </dxf>
    <dxf>
      <font>
        <b/>
        <i/>
        <color rgb="FF0070C0"/>
      </font>
    </dxf>
    <dxf>
      <font>
        <b val="0"/>
        <i/>
        <color theme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012168933428775"/>
          <c:y val="0.17949286511599843"/>
          <c:w val="0.69318842246991863"/>
          <c:h val="0.5701439044257399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12700" dir="5400000" algn="ctr" rotWithShape="0">
                <a:srgbClr val="000000">
                  <a:alpha val="43137"/>
                </a:srgbClr>
              </a:outerShdw>
            </a:effectLst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60960</xdr:rowOff>
        </xdr:from>
        <xdr:to>
          <xdr:col>7</xdr:col>
          <xdr:colOff>152400</xdr:colOff>
          <xdr:row>1</xdr:row>
          <xdr:rowOff>121920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설아" refreshedDate="45776.979247106479" backgroundQuery="1" createdVersion="8" refreshedVersion="8" minRefreshableVersion="3" recordCount="40" xr:uid="{2EC7D29B-292B-4F2B-BB7D-0A36EB2359A3}">
  <cacheSource type="external" connectionId="1"/>
  <cacheFields count="11">
    <cacheField name="대여일" numFmtId="0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10"/>
    </cacheField>
    <cacheField name="도서번호" numFmtId="0">
      <sharedItems count="9">
        <s v="A200"/>
        <s v="A300"/>
        <s v="A100"/>
        <s v="A700"/>
        <s v="A400"/>
        <s v="A600"/>
        <s v="A800"/>
        <s v="A500"/>
        <s v="A900"/>
      </sharedItems>
    </cacheField>
    <cacheField name="대여권수" numFmtId="0">
      <sharedItems containsSemiMixedTypes="0" containsString="0" containsNumber="1" containsInteger="1" minValue="1" maxValue="9" count="9">
        <n v="1"/>
        <n v="3"/>
        <n v="2"/>
        <n v="8"/>
        <n v="5"/>
        <n v="7"/>
        <n v="6"/>
        <n v="9"/>
        <n v="4"/>
      </sharedItems>
    </cacheField>
    <cacheField name="이름" numFmtId="0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전화번호" numFmtId="0">
      <sharedItems/>
    </cacheField>
    <cacheField name="반납예정일" numFmtId="0">
      <sharedItems containsSemiMixedTypes="0" containsNonDate="0" containsDate="1" containsString="0" minDate="2023-03-05T00:00:00" maxDate="2023-04-26T00:00:00" count="7">
        <d v="2023-03-05T00:00:00"/>
        <d v="2023-03-15T00:00:00"/>
        <d v="2023-03-20T00:00:00"/>
        <d v="2023-03-30T00:00:00"/>
        <d v="2023-04-05T00:00:00"/>
        <d v="2023-04-15T00:00:00"/>
        <d v="2023-04-25T00:00:00"/>
      </sharedItems>
    </cacheField>
    <cacheField name="주소" numFmtId="0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주민등록번호" numFmtId="0">
      <sharedItems/>
    </cacheField>
    <cacheField name="나이" numFmtId="0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이메일" numFmtId="0">
      <sharedItems/>
    </cacheField>
    <cacheField name="개월(대여일)" numFmtId="0" databaseField="0">
      <fieldGroup base="0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s v="835-5867"/>
    <x v="0"/>
    <x v="0"/>
    <s v="860320-2511562"/>
    <x v="0"/>
    <s v="Yunmu@gilbut.co.kr"/>
  </r>
  <r>
    <x v="0"/>
    <x v="1"/>
    <x v="1"/>
    <x v="1"/>
    <s v="824-4856"/>
    <x v="0"/>
    <x v="1"/>
    <s v="840828-1181541"/>
    <x v="1"/>
    <s v="Kanpan@gilbut.co.kr"/>
  </r>
  <r>
    <x v="1"/>
    <x v="2"/>
    <x v="2"/>
    <x v="2"/>
    <s v="738-8356"/>
    <x v="0"/>
    <x v="2"/>
    <s v="860310-1579250"/>
    <x v="0"/>
    <s v="Biman@gilbut.co.kr"/>
  </r>
  <r>
    <x v="2"/>
    <x v="0"/>
    <x v="2"/>
    <x v="3"/>
    <s v="628-6900"/>
    <x v="0"/>
    <x v="2"/>
    <s v="830806-1307650"/>
    <x v="2"/>
    <s v="Kyunyoung@gilbut.co.kr"/>
  </r>
  <r>
    <x v="2"/>
    <x v="3"/>
    <x v="3"/>
    <x v="4"/>
    <s v="386-8356"/>
    <x v="0"/>
    <x v="3"/>
    <s v="870204-1676086"/>
    <x v="3"/>
    <s v="Kilna@gilbut.co.kr"/>
  </r>
  <r>
    <x v="3"/>
    <x v="0"/>
    <x v="4"/>
    <x v="5"/>
    <s v="690-7548"/>
    <x v="1"/>
    <x v="4"/>
    <s v="900418-1618106"/>
    <x v="4"/>
    <s v="Kanji@gilbut.co.kr"/>
  </r>
  <r>
    <x v="3"/>
    <x v="2"/>
    <x v="5"/>
    <x v="6"/>
    <s v="385-7833"/>
    <x v="1"/>
    <x v="5"/>
    <s v="800125-1384267"/>
    <x v="5"/>
    <s v="Leejun@gilbut.co.kr"/>
  </r>
  <r>
    <x v="4"/>
    <x v="4"/>
    <x v="0"/>
    <x v="7"/>
    <s v="684-7560"/>
    <x v="1"/>
    <x v="6"/>
    <s v="800326-1749952"/>
    <x v="5"/>
    <s v="Kimu@gilbut.co.kr"/>
  </r>
  <r>
    <x v="5"/>
    <x v="5"/>
    <x v="6"/>
    <x v="8"/>
    <s v="610-8465"/>
    <x v="1"/>
    <x v="7"/>
    <s v="870730-1858178"/>
    <x v="3"/>
    <s v="Chujong@gilbut.co.kr"/>
  </r>
  <r>
    <x v="5"/>
    <x v="6"/>
    <x v="3"/>
    <x v="9"/>
    <s v="735-7957"/>
    <x v="1"/>
    <x v="1"/>
    <s v="880409-1157414"/>
    <x v="6"/>
    <s v="Junkum@gilbut.co.kr"/>
  </r>
  <r>
    <x v="6"/>
    <x v="7"/>
    <x v="5"/>
    <x v="10"/>
    <s v="485-6830"/>
    <x v="1"/>
    <x v="0"/>
    <s v="870619-2534390"/>
    <x v="3"/>
    <s v="Mochan@gilbut.co.kr"/>
  </r>
  <r>
    <x v="7"/>
    <x v="8"/>
    <x v="0"/>
    <x v="11"/>
    <s v="480-7756"/>
    <x v="2"/>
    <x v="2"/>
    <s v="820815-2841910"/>
    <x v="7"/>
    <s v="Kilyoung@gilbut.co.kr"/>
  </r>
  <r>
    <x v="8"/>
    <x v="0"/>
    <x v="7"/>
    <x v="12"/>
    <s v="634-6875"/>
    <x v="2"/>
    <x v="3"/>
    <s v="820419-2201665"/>
    <x v="7"/>
    <s v="Johwa@gilbut.co.kr"/>
  </r>
  <r>
    <x v="8"/>
    <x v="0"/>
    <x v="8"/>
    <x v="13"/>
    <s v="386-7451"/>
    <x v="2"/>
    <x v="7"/>
    <s v="810916-2722044"/>
    <x v="8"/>
    <s v="Sae@gilbut.co.kr"/>
  </r>
  <r>
    <x v="9"/>
    <x v="8"/>
    <x v="4"/>
    <x v="14"/>
    <s v="523-7465"/>
    <x v="2"/>
    <x v="3"/>
    <s v="841109-1270948"/>
    <x v="1"/>
    <s v="Binsun@gilbut.co.kr"/>
  </r>
  <r>
    <x v="10"/>
    <x v="5"/>
    <x v="6"/>
    <x v="15"/>
    <s v="835-7954"/>
    <x v="2"/>
    <x v="5"/>
    <s v="811123-2263604"/>
    <x v="8"/>
    <s v="Machan@gilbut.co.kr"/>
  </r>
  <r>
    <x v="10"/>
    <x v="0"/>
    <x v="5"/>
    <x v="16"/>
    <s v="639-0073"/>
    <x v="2"/>
    <x v="7"/>
    <s v="820724-1385375"/>
    <x v="7"/>
    <s v="Yongtong@gilbut.co.kr"/>
  </r>
  <r>
    <x v="11"/>
    <x v="2"/>
    <x v="3"/>
    <x v="17"/>
    <s v="387-6945"/>
    <x v="2"/>
    <x v="0"/>
    <s v="861201-1529572"/>
    <x v="0"/>
    <s v="Soonra@gilbut.co.kr"/>
  </r>
  <r>
    <x v="11"/>
    <x v="5"/>
    <x v="6"/>
    <x v="18"/>
    <s v="946-6875"/>
    <x v="3"/>
    <x v="2"/>
    <s v="811220-1590268"/>
    <x v="8"/>
    <s v="Binjeo@gilbut.co.kr"/>
  </r>
  <r>
    <x v="11"/>
    <x v="4"/>
    <x v="0"/>
    <x v="19"/>
    <s v="846-8576"/>
    <x v="3"/>
    <x v="1"/>
    <s v="861115-2450112"/>
    <x v="0"/>
    <s v="Jinsin@gilbut.co.kr"/>
  </r>
  <r>
    <x v="12"/>
    <x v="0"/>
    <x v="6"/>
    <x v="20"/>
    <s v="835-7414"/>
    <x v="3"/>
    <x v="6"/>
    <s v="810611-2163137"/>
    <x v="8"/>
    <s v="Parkane@gilbut.co.kr"/>
  </r>
  <r>
    <x v="13"/>
    <x v="6"/>
    <x v="3"/>
    <x v="21"/>
    <s v="485-7629"/>
    <x v="3"/>
    <x v="0"/>
    <s v="891025-2332578"/>
    <x v="9"/>
    <s v="Dongyang@gilbut.co.kr"/>
  </r>
  <r>
    <x v="14"/>
    <x v="1"/>
    <x v="4"/>
    <x v="22"/>
    <s v="694-6965"/>
    <x v="3"/>
    <x v="4"/>
    <s v="840923-2343679"/>
    <x v="1"/>
    <s v="Soonsul@gilbut.co.kr"/>
  </r>
  <r>
    <x v="15"/>
    <x v="2"/>
    <x v="1"/>
    <x v="23"/>
    <s v="894-6290"/>
    <x v="3"/>
    <x v="0"/>
    <s v="821126-1691510"/>
    <x v="7"/>
    <s v="Kunchan@gilbut.co.kr"/>
  </r>
  <r>
    <x v="16"/>
    <x v="8"/>
    <x v="4"/>
    <x v="24"/>
    <s v="834-7968"/>
    <x v="4"/>
    <x v="4"/>
    <s v="811117-2823779"/>
    <x v="8"/>
    <s v="Minlim@gilbut.co.kr"/>
  </r>
  <r>
    <x v="16"/>
    <x v="7"/>
    <x v="6"/>
    <x v="25"/>
    <s v="734-6946"/>
    <x v="4"/>
    <x v="5"/>
    <s v="801202-1298639"/>
    <x v="5"/>
    <s v="Yoyang@gilbut.co.kr"/>
  </r>
  <r>
    <x v="16"/>
    <x v="3"/>
    <x v="7"/>
    <x v="26"/>
    <s v="845-7460"/>
    <x v="4"/>
    <x v="0"/>
    <s v="870528-2137508"/>
    <x v="3"/>
    <s v="Kwanhwa@gilbut.co.kr"/>
  </r>
  <r>
    <x v="17"/>
    <x v="1"/>
    <x v="0"/>
    <x v="27"/>
    <s v="745-7956"/>
    <x v="4"/>
    <x v="2"/>
    <s v="840705-1472879"/>
    <x v="1"/>
    <s v="Dangbo@gilbut.co.kr"/>
  </r>
  <r>
    <x v="18"/>
    <x v="6"/>
    <x v="4"/>
    <x v="28"/>
    <s v="658-7950"/>
    <x v="5"/>
    <x v="3"/>
    <s v="810725-1731128"/>
    <x v="8"/>
    <s v="Janghoon@gilbut.co.kr"/>
  </r>
  <r>
    <x v="19"/>
    <x v="5"/>
    <x v="6"/>
    <x v="29"/>
    <s v="745-6845"/>
    <x v="5"/>
    <x v="8"/>
    <s v="831011-2790333"/>
    <x v="2"/>
    <s v="Kwanpan@gilbut.co.kr"/>
  </r>
  <r>
    <x v="20"/>
    <x v="2"/>
    <x v="8"/>
    <x v="30"/>
    <s v="576-6950"/>
    <x v="5"/>
    <x v="9"/>
    <s v="890720-2773084"/>
    <x v="9"/>
    <s v="Kuemso@gilbut.co.kr"/>
  </r>
  <r>
    <x v="21"/>
    <x v="3"/>
    <x v="7"/>
    <x v="31"/>
    <s v="517-6451"/>
    <x v="5"/>
    <x v="0"/>
    <s v="850802-1254294"/>
    <x v="10"/>
    <s v="Bungmu@gilbut.co.kr"/>
  </r>
  <r>
    <x v="21"/>
    <x v="0"/>
    <x v="3"/>
    <x v="32"/>
    <s v="497-7453"/>
    <x v="5"/>
    <x v="9"/>
    <s v="800724-1784013"/>
    <x v="5"/>
    <s v="Konglim@gilbut.co.kr"/>
  </r>
  <r>
    <x v="22"/>
    <x v="0"/>
    <x v="2"/>
    <x v="33"/>
    <s v="856-7300"/>
    <x v="5"/>
    <x v="3"/>
    <s v="830812-1805240"/>
    <x v="2"/>
    <s v="Leean@gilbut.co.kr"/>
  </r>
  <r>
    <x v="23"/>
    <x v="5"/>
    <x v="4"/>
    <x v="34"/>
    <s v="845-6856"/>
    <x v="6"/>
    <x v="9"/>
    <s v="801025-2126736"/>
    <x v="5"/>
    <s v="Kalmin@gilbut.co.kr"/>
  </r>
  <r>
    <x v="23"/>
    <x v="2"/>
    <x v="8"/>
    <x v="35"/>
    <s v="734-6973"/>
    <x v="6"/>
    <x v="8"/>
    <s v="810214-1690836"/>
    <x v="8"/>
    <s v="Naepyo@gilbut.co.kr"/>
  </r>
  <r>
    <x v="24"/>
    <x v="8"/>
    <x v="1"/>
    <x v="36"/>
    <s v="389-5040"/>
    <x v="6"/>
    <x v="2"/>
    <s v="800312-1516262"/>
    <x v="5"/>
    <s v="Naee@gilbut.co.kr"/>
  </r>
  <r>
    <x v="25"/>
    <x v="1"/>
    <x v="3"/>
    <x v="37"/>
    <s v="621-2100"/>
    <x v="6"/>
    <x v="2"/>
    <s v="880205-2315936"/>
    <x v="6"/>
    <s v="Kyunsung@gilbut.co.kr"/>
  </r>
  <r>
    <x v="25"/>
    <x v="6"/>
    <x v="5"/>
    <x v="38"/>
    <s v="795-7623"/>
    <x v="6"/>
    <x v="6"/>
    <s v="850214-2169790"/>
    <x v="10"/>
    <s v="Chundoo@gilbut.co.kr"/>
  </r>
  <r>
    <x v="26"/>
    <x v="0"/>
    <x v="0"/>
    <x v="39"/>
    <s v="745-6957"/>
    <x v="6"/>
    <x v="8"/>
    <s v="810613-2292581"/>
    <x v="8"/>
    <s v="Busul@gilbut.co.k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189C73-9C86-45C9-B986-5E59CF94FF0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5:E17" firstHeaderRow="1" firstDataRow="2" firstDataCol="1" rowPageCount="1" colPageCount="1"/>
  <pivotFields count="11">
    <pivotField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compact="0" showAll="0"/>
    <pivotField compact="0" showAll="0"/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compact="0" showAll="0"/>
    <pivotField compact="0" showAll="0"/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compact="0" showAll="0"/>
    <pivotField dataField="1" compact="0" showAll="0">
      <items count="12">
        <item x="4"/>
        <item x="9"/>
        <item x="6"/>
        <item x="3"/>
        <item x="0"/>
        <item x="10"/>
        <item x="1"/>
        <item x="2"/>
        <item x="7"/>
        <item x="8"/>
        <item x="5"/>
        <item t="default"/>
      </items>
    </pivotField>
    <pivotField compact="0" showAll="0"/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6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0"/>
  </colFields>
  <colItems count="4">
    <i>
      <x v="2"/>
    </i>
    <i>
      <x v="3"/>
    </i>
    <i>
      <x v="4"/>
    </i>
    <i t="grand">
      <x/>
    </i>
  </colItems>
  <pageFields count="1">
    <pageField fld="3" hier="-1"/>
  </pageFields>
  <dataFields count="1">
    <dataField name="평균 : 나이" fld="8" subtotal="average" showDataAs="percentOfTotal" baseField="0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5"/>
  <sheetViews>
    <sheetView zoomScale="90" zoomScaleNormal="90" workbookViewId="0">
      <selection activeCell="O17" sqref="O17"/>
    </sheetView>
  </sheetViews>
  <sheetFormatPr defaultRowHeight="17.399999999999999"/>
  <cols>
    <col min="1" max="1" width="9" customWidth="1"/>
    <col min="2" max="2" width="7.09765625" customWidth="1"/>
    <col min="3" max="4" width="9" customWidth="1"/>
    <col min="5" max="5" width="10.5" customWidth="1"/>
    <col min="6" max="10" width="9" customWidth="1"/>
    <col min="11" max="11" width="5.5" customWidth="1"/>
    <col min="12" max="12" width="5.8984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AND(_xlfn.RANK.EQ(K2,$K$2:$K$23)&lt;=10,COUNTIF(F2:J2,"&gt;=70")=5)</f>
        <v>0</v>
      </c>
    </row>
    <row r="28" spans="1:13">
      <c r="A28" s="1" t="s">
        <v>0</v>
      </c>
      <c r="B28" s="1" t="s">
        <v>1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</sheetData>
  <phoneticPr fontId="1" type="noConversion"/>
  <conditionalFormatting sqref="F1:K23">
    <cfRule type="expression" dxfId="2" priority="1">
      <formula>ISODD(COLUMN())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topLeftCell="A13" workbookViewId="0">
      <selection activeCell="D27" sqref="D27"/>
    </sheetView>
  </sheetViews>
  <sheetFormatPr defaultRowHeight="17.399999999999999"/>
  <cols>
    <col min="1" max="1" width="7.69921875" bestFit="1" customWidth="1"/>
    <col min="2" max="2" width="16.5" bestFit="1" customWidth="1"/>
    <col min="3" max="3" width="11.09765625" bestFit="1" customWidth="1"/>
    <col min="4" max="4" width="15.8984375" bestFit="1" customWidth="1"/>
    <col min="5" max="5" width="11.097656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_xlfn.SWITCH(LEFT(D3,1),"1",30000,"2",60000,"3",80000,"4",100000,"5",120000,0)</f>
        <v>100000</v>
      </c>
      <c r="F3" s="6" t="str">
        <f>IF(AND(OR(LEFT(B3,3)="서울시",LEFT(B3,3)="부천시",LEFT(B3,3)="안양시"),YEAR(C3)&lt;=1981),"A조","B조")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_xlfn.SWITCH(LEFT(D4,1),"1",30000,"2",60000,"3",80000,"4",100000,"5",120000,0)</f>
        <v>80000</v>
      </c>
      <c r="F4" s="6" t="str">
        <f t="shared" ref="F4:F8" si="0">IF(AND(OR(LEFT(B4,3)="서울시",LEFT(B4,3)="부천시",LEFT(B4,3)="안양시"),YEAR(C4)&lt;=1981),"A조","B조")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_xlfn.SWITCH(LEFT(D5,1),"1",30000,"2",60000,"3",80000,"4",100000,"5",120000,0)</f>
        <v>120000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_xlfn.SWITCH(LEFT(D6,1),"1",30000,"2",60000,"3",80000,"4",100000,"5",120000,0)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cm="1">
        <f t="array" ref="E7">_xlfn.SWITCH(LEFT(D7,1),"1",30000,"2",60000,"3",80000,"4",100000,"5",120000,0)</f>
        <v>0</v>
      </c>
      <c r="F7" s="6" t="str">
        <f t="shared" si="0"/>
        <v>A조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_xlfn.SWITCH(LEFT(D8,1),"1",30000,"2",60000,"3",80000,"4",100000,"5",120000,0)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>
        <f t="array" ref="B24">ABS(MEDIAN($F$12:$F$20)-MEDIAN(IF($B$12:$B$20=A24,$F$12:$F$20)))</f>
        <v>15000</v>
      </c>
      <c r="D24" s="10">
        <f t="array" ref="D24">MIN(IF(($B$12:$B$20="수영")*($C$12:$C$20&gt;=20),$E$12:$E$20))</f>
        <v>60000</v>
      </c>
    </row>
    <row r="25" spans="1:6">
      <c r="A25" s="11" t="s">
        <v>75</v>
      </c>
      <c r="B25" s="12">
        <f t="array" ref="B25">ABS(MEDIAN($F$12:$F$20)-MEDIAN(IF($B$12:$B$20=A25,$F$12:$F$20)))</f>
        <v>15000</v>
      </c>
    </row>
    <row r="26" spans="1:6">
      <c r="A26" s="11" t="s">
        <v>77</v>
      </c>
      <c r="B26" s="12">
        <f t="array" ref="B26">ABS(MEDIAN($F$12:$F$20)-MEDIAN(IF($B$12:$B$20=A26,$F$12:$F$20)))</f>
        <v>15000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tabSelected="1" workbookViewId="0">
      <selection activeCell="B5" sqref="B5"/>
    </sheetView>
  </sheetViews>
  <sheetFormatPr defaultRowHeight="17.399999999999999"/>
  <cols>
    <col min="1" max="1" width="10.296875" bestFit="1" customWidth="1"/>
    <col min="2" max="4" width="13.69921875" bestFit="1" customWidth="1"/>
    <col min="5" max="5" width="7.5" bestFit="1" customWidth="1"/>
    <col min="6" max="28" width="10.8984375" bestFit="1" customWidth="1"/>
    <col min="29" max="29" width="8.5" bestFit="1" customWidth="1"/>
    <col min="30" max="30" width="12.8984375" bestFit="1" customWidth="1"/>
    <col min="31" max="31" width="3.3984375" bestFit="1" customWidth="1"/>
    <col min="32" max="32" width="15.3984375" bestFit="1" customWidth="1"/>
    <col min="33" max="33" width="12.8984375" bestFit="1" customWidth="1"/>
    <col min="34" max="34" width="15.3984375" bestFit="1" customWidth="1"/>
    <col min="35" max="35" width="12.8984375" bestFit="1" customWidth="1"/>
    <col min="36" max="36" width="15.3984375" bestFit="1" customWidth="1"/>
    <col min="37" max="37" width="12.8984375" bestFit="1" customWidth="1"/>
    <col min="38" max="38" width="15.3984375" bestFit="1" customWidth="1"/>
    <col min="39" max="39" width="12.8984375" bestFit="1" customWidth="1"/>
    <col min="40" max="40" width="15.3984375" bestFit="1" customWidth="1"/>
    <col min="41" max="41" width="12.8984375" bestFit="1" customWidth="1"/>
    <col min="42" max="43" width="3.3984375" bestFit="1" customWidth="1"/>
    <col min="44" max="44" width="15.3984375" bestFit="1" customWidth="1"/>
    <col min="45" max="45" width="12.8984375" bestFit="1" customWidth="1"/>
    <col min="46" max="46" width="15.3984375" bestFit="1" customWidth="1"/>
    <col min="47" max="47" width="12.8984375" bestFit="1" customWidth="1"/>
    <col min="48" max="48" width="15.3984375" bestFit="1" customWidth="1"/>
    <col min="49" max="49" width="12.8984375" bestFit="1" customWidth="1"/>
    <col min="50" max="50" width="15.3984375" bestFit="1" customWidth="1"/>
    <col min="51" max="51" width="12.8984375" bestFit="1" customWidth="1"/>
    <col min="52" max="52" width="15.3984375" bestFit="1" customWidth="1"/>
    <col min="53" max="53" width="12.8984375" bestFit="1" customWidth="1"/>
    <col min="54" max="54" width="3.3984375" bestFit="1" customWidth="1"/>
    <col min="55" max="55" width="15.3984375" bestFit="1" customWidth="1"/>
    <col min="56" max="56" width="12.8984375" bestFit="1" customWidth="1"/>
    <col min="57" max="57" width="15.3984375" bestFit="1" customWidth="1"/>
    <col min="58" max="58" width="12.8984375" bestFit="1" customWidth="1"/>
    <col min="59" max="59" width="3.3984375" bestFit="1" customWidth="1"/>
    <col min="60" max="60" width="15.3984375" bestFit="1" customWidth="1"/>
    <col min="61" max="61" width="12.8984375" bestFit="1" customWidth="1"/>
    <col min="62" max="62" width="15.3984375" bestFit="1" customWidth="1"/>
    <col min="63" max="63" width="12.8984375" bestFit="1" customWidth="1"/>
    <col min="64" max="64" width="3.3984375" bestFit="1" customWidth="1"/>
    <col min="65" max="65" width="15.3984375" bestFit="1" customWidth="1"/>
    <col min="66" max="66" width="12.8984375" bestFit="1" customWidth="1"/>
    <col min="67" max="67" width="15.3984375" bestFit="1" customWidth="1"/>
    <col min="68" max="68" width="6.796875" bestFit="1" customWidth="1"/>
  </cols>
  <sheetData>
    <row r="3" spans="1:5">
      <c r="A3" s="19" t="s">
        <v>1</v>
      </c>
      <c r="B3" t="s">
        <v>148</v>
      </c>
    </row>
    <row r="5" spans="1:5">
      <c r="A5" s="19" t="s">
        <v>165</v>
      </c>
      <c r="B5" s="19" t="s">
        <v>164</v>
      </c>
    </row>
    <row r="6" spans="1:5">
      <c r="A6" s="19" t="s">
        <v>160</v>
      </c>
      <c r="B6" t="s">
        <v>161</v>
      </c>
      <c r="C6" t="s">
        <v>162</v>
      </c>
      <c r="D6" t="s">
        <v>163</v>
      </c>
      <c r="E6" t="s">
        <v>159</v>
      </c>
    </row>
    <row r="7" spans="1:5">
      <c r="A7" t="s">
        <v>149</v>
      </c>
      <c r="B7" s="20">
        <v>0</v>
      </c>
      <c r="C7" s="20">
        <v>0.81841432225063937</v>
      </c>
      <c r="D7" s="20">
        <v>1.1253196930946292</v>
      </c>
      <c r="E7" s="20">
        <v>1.0230179028132993</v>
      </c>
    </row>
    <row r="8" spans="1:5">
      <c r="A8" t="s">
        <v>150</v>
      </c>
      <c r="B8" s="20">
        <v>0.92071611253196928</v>
      </c>
      <c r="C8" s="20">
        <v>0.92071611253196928</v>
      </c>
      <c r="D8" s="20">
        <v>0</v>
      </c>
      <c r="E8" s="20">
        <v>0.92071611253196928</v>
      </c>
    </row>
    <row r="9" spans="1:5">
      <c r="A9" t="s">
        <v>151</v>
      </c>
      <c r="B9" s="20">
        <v>0.88661551577152597</v>
      </c>
      <c r="C9" s="20">
        <v>1.0457516339869282</v>
      </c>
      <c r="D9" s="20">
        <v>1.0230179028132993</v>
      </c>
      <c r="E9" s="20">
        <v>1.0093776641091219</v>
      </c>
    </row>
    <row r="10" spans="1:5">
      <c r="A10" t="s">
        <v>152</v>
      </c>
      <c r="B10" s="20">
        <v>1.1253196930946292</v>
      </c>
      <c r="C10" s="20">
        <v>1.0912190963341859</v>
      </c>
      <c r="D10" s="20">
        <v>0.95481670929241269</v>
      </c>
      <c r="E10" s="20">
        <v>1.0571184995737426</v>
      </c>
    </row>
    <row r="11" spans="1:5">
      <c r="A11" t="s">
        <v>153</v>
      </c>
      <c r="B11" s="20">
        <v>1.1253196930946292</v>
      </c>
      <c r="C11" s="20">
        <v>1.1082693947144076</v>
      </c>
      <c r="D11" s="20">
        <v>0</v>
      </c>
      <c r="E11" s="20">
        <v>1.1139528275078148</v>
      </c>
    </row>
    <row r="12" spans="1:5">
      <c r="A12" t="s">
        <v>154</v>
      </c>
      <c r="B12" s="20">
        <v>0</v>
      </c>
      <c r="C12" s="20">
        <v>1.0230179028132993</v>
      </c>
      <c r="D12" s="20">
        <v>1.0912190963341859</v>
      </c>
      <c r="E12" s="20">
        <v>1.068485365160557</v>
      </c>
    </row>
    <row r="13" spans="1:5">
      <c r="A13" t="s">
        <v>155</v>
      </c>
      <c r="B13" s="20">
        <v>0.78431372549019607</v>
      </c>
      <c r="C13" s="20">
        <v>1.0400682011935209</v>
      </c>
      <c r="D13" s="20">
        <v>0</v>
      </c>
      <c r="E13" s="20">
        <v>0.95481670929241269</v>
      </c>
    </row>
    <row r="14" spans="1:5">
      <c r="A14" t="s">
        <v>156</v>
      </c>
      <c r="B14" s="20">
        <v>0.90366581415174763</v>
      </c>
      <c r="C14" s="20">
        <v>0.92071611253196928</v>
      </c>
      <c r="D14" s="20">
        <v>0.95481670929241269</v>
      </c>
      <c r="E14" s="20">
        <v>0.92071611253196928</v>
      </c>
    </row>
    <row r="15" spans="1:5">
      <c r="A15" t="s">
        <v>157</v>
      </c>
      <c r="B15" s="20">
        <v>0.88661551577152597</v>
      </c>
      <c r="C15" s="20">
        <v>1.0741687979539642</v>
      </c>
      <c r="D15" s="20">
        <v>0</v>
      </c>
      <c r="E15" s="20">
        <v>1.0116510372264849</v>
      </c>
    </row>
    <row r="16" spans="1:5">
      <c r="A16" t="s">
        <v>158</v>
      </c>
      <c r="B16" s="20">
        <v>0.97186700767263434</v>
      </c>
      <c r="C16" s="20">
        <v>1.0457516339869282</v>
      </c>
      <c r="D16" s="20">
        <v>0.98891730605285599</v>
      </c>
      <c r="E16" s="20">
        <v>1.0084033613445378</v>
      </c>
    </row>
    <row r="17" spans="1:5">
      <c r="A17" t="s">
        <v>159</v>
      </c>
      <c r="B17" s="20">
        <v>0.94551654653956441</v>
      </c>
      <c r="C17" s="20">
        <v>1.0127877237851663</v>
      </c>
      <c r="D17" s="20">
        <v>1.0381737235957185</v>
      </c>
      <c r="E17" s="20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R15" sqref="R15"/>
    </sheetView>
  </sheetViews>
  <sheetFormatPr defaultRowHeight="17.399999999999999"/>
  <cols>
    <col min="1" max="1" width="11" bestFit="1" customWidth="1"/>
    <col min="2" max="3" width="7.09765625" bestFit="1" customWidth="1"/>
    <col min="4" max="4" width="9.3984375" bestFit="1" customWidth="1"/>
    <col min="5" max="5" width="2.69921875" customWidth="1"/>
    <col min="6" max="6" width="11" bestFit="1" customWidth="1"/>
    <col min="7" max="8" width="7.09765625" bestFit="1" customWidth="1"/>
    <col min="9" max="9" width="9.3984375" bestFit="1" customWidth="1"/>
    <col min="10" max="10" width="2.3984375" customWidth="1"/>
    <col min="11" max="11" width="11" bestFit="1" customWidth="1"/>
    <col min="12" max="13" width="7.09765625" bestFit="1" customWidth="1"/>
    <col min="14" max="14" width="9.3984375" bestFit="1" customWidth="1"/>
  </cols>
  <sheetData>
    <row r="1" spans="1:14" ht="19.2">
      <c r="A1" s="23" t="s">
        <v>95</v>
      </c>
      <c r="B1" s="23"/>
      <c r="C1" s="23"/>
      <c r="D1" s="23"/>
      <c r="F1" s="23" t="s">
        <v>96</v>
      </c>
      <c r="G1" s="23"/>
      <c r="H1" s="23"/>
      <c r="I1" s="23"/>
      <c r="K1" s="23" t="s">
        <v>97</v>
      </c>
      <c r="L1" s="23"/>
      <c r="M1" s="23"/>
      <c r="N1" s="23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9.2">
      <c r="A10" s="23" t="s">
        <v>99</v>
      </c>
      <c r="B10" s="23"/>
      <c r="C10" s="23"/>
      <c r="D10" s="23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>
    <dataRefs count="3">
      <dataRef ref="B4:D8" sheet="분석작업-2"/>
      <dataRef ref="G4:I8" sheet="분석작업-2"/>
      <dataRef ref="L4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1" priority="2" rank="1"/>
    <cfRule type="top10" dxfId="0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4" workbookViewId="0">
      <selection activeCell="M28" sqref="M28"/>
    </sheetView>
  </sheetViews>
  <sheetFormatPr defaultRowHeight="17.399999999999999"/>
  <cols>
    <col min="1" max="1" width="2.19921875" customWidth="1"/>
  </cols>
  <sheetData>
    <row r="1" spans="2:6">
      <c r="C1" s="24" t="s">
        <v>100</v>
      </c>
      <c r="D1" s="24"/>
      <c r="E1" s="24"/>
      <c r="F1" s="24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J12" sqref="J12"/>
    </sheetView>
  </sheetViews>
  <sheetFormatPr defaultRowHeight="17.399999999999999"/>
  <cols>
    <col min="1" max="1" width="3.89843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21">
        <v>7</v>
      </c>
      <c r="D4" s="21">
        <v>3</v>
      </c>
      <c r="E4" s="21">
        <v>7</v>
      </c>
      <c r="F4" s="21">
        <v>3</v>
      </c>
      <c r="G4" s="21">
        <v>5</v>
      </c>
      <c r="H4" s="22">
        <f>SUM(C4:G4)</f>
        <v>25</v>
      </c>
    </row>
    <row r="5" spans="2:8">
      <c r="B5" s="14" t="s">
        <v>125</v>
      </c>
      <c r="C5" s="21">
        <v>-1</v>
      </c>
      <c r="D5" s="21">
        <v>3</v>
      </c>
      <c r="E5" s="21">
        <v>7</v>
      </c>
      <c r="F5" s="21">
        <v>3</v>
      </c>
      <c r="G5" s="21">
        <v>-1</v>
      </c>
      <c r="H5" s="22">
        <f>SUM(C5:G5)</f>
        <v>11</v>
      </c>
    </row>
    <row r="6" spans="2:8">
      <c r="B6" s="14" t="s">
        <v>126</v>
      </c>
      <c r="C6" s="21">
        <v>-1</v>
      </c>
      <c r="D6" s="21">
        <v>3</v>
      </c>
      <c r="E6" s="21">
        <v>-1</v>
      </c>
      <c r="F6" s="21">
        <v>3</v>
      </c>
      <c r="G6" s="21">
        <v>5</v>
      </c>
      <c r="H6" s="22">
        <f>SUM(C6:G6)</f>
        <v>9</v>
      </c>
    </row>
    <row r="7" spans="2:8">
      <c r="B7" s="14" t="s">
        <v>127</v>
      </c>
      <c r="C7" s="21">
        <v>7</v>
      </c>
      <c r="D7" s="21">
        <v>3</v>
      </c>
      <c r="E7" s="21">
        <v>7</v>
      </c>
      <c r="F7" s="21">
        <v>3</v>
      </c>
      <c r="G7" s="21">
        <v>5</v>
      </c>
      <c r="H7" s="22">
        <f>SUM(C7:G7)</f>
        <v>25</v>
      </c>
    </row>
    <row r="8" spans="2:8">
      <c r="B8" s="14" t="s">
        <v>128</v>
      </c>
      <c r="C8" s="21">
        <v>7</v>
      </c>
      <c r="D8" s="21">
        <v>-1</v>
      </c>
      <c r="E8" s="21">
        <v>7</v>
      </c>
      <c r="F8" s="21">
        <v>3</v>
      </c>
      <c r="G8" s="21">
        <v>5</v>
      </c>
      <c r="H8" s="22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workbookViewId="0">
      <selection activeCell="H3" sqref="H3"/>
    </sheetView>
  </sheetViews>
  <sheetFormatPr defaultRowHeight="17.399999999999999"/>
  <sheetData>
    <row r="1" spans="1:7" ht="21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60960</xdr:rowOff>
              </from>
              <to>
                <xdr:col>7</xdr:col>
                <xdr:colOff>152400</xdr:colOff>
                <xdr:row>1</xdr:row>
                <xdr:rowOff>121920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설아 최</cp:lastModifiedBy>
  <cp:lastPrinted>2025-04-29T14:29:05Z</cp:lastPrinted>
  <dcterms:created xsi:type="dcterms:W3CDTF">2023-05-12T01:27:33Z</dcterms:created>
  <dcterms:modified xsi:type="dcterms:W3CDTF">2025-04-29T17:06:04Z</dcterms:modified>
</cp:coreProperties>
</file>