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4 실전모의고사\"/>
    </mc:Choice>
  </mc:AlternateContent>
  <xr:revisionPtr revIDLastSave="0" documentId="13_ncr:1_{DA079A2E-9570-4C70-B137-4189E642B2EF}" xr6:coauthVersionLast="47" xr6:coauthVersionMax="47" xr10:uidLastSave="{00000000-0000-0000-0000-000000000000}"/>
  <bookViews>
    <workbookView xWindow="-108" yWindow="-108" windowWidth="23256" windowHeight="12456" activeTab="5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기본작업!$A$1:$L$23</definedName>
    <definedName name="_xleta.RIGHT" hidden="1" xlm="1">#NAME?</definedName>
    <definedName name="_xlnm.Criteria" localSheetId="0">기본작업!$A$25:$A$26</definedName>
    <definedName name="_xlnm.Extract" localSheetId="0">기본작업!$A$28:$H$28</definedName>
    <definedName name="_xlnm.Print_Area" localSheetId="0">기본작업!$A$1:$L$23</definedName>
    <definedName name="_xlnm.Print_Titles" localSheetId="0">기본작업!$A:$A</definedName>
  </definedNames>
  <calcPr calcId="191029"/>
  <pivotCaches>
    <pivotCache cacheId="5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2" l="1" a="1"/>
  <c r="D24" i="2" s="1"/>
  <c r="A26" i="1"/>
  <c r="B25" i="2" a="1"/>
  <c r="B25" i="2" s="1"/>
  <c r="B26" i="2" a="1"/>
  <c r="B26" i="2" s="1"/>
  <c r="B24" i="2" a="1"/>
  <c r="B24" i="2" s="1"/>
  <c r="F3" i="2"/>
  <c r="F4" i="2"/>
  <c r="F5" i="2"/>
  <c r="F6" i="2"/>
  <c r="F7" i="2"/>
  <c r="F8" i="2"/>
  <c r="E4" i="2" a="1"/>
  <c r="E4" i="2" s="1"/>
  <c r="E5" i="2" a="1"/>
  <c r="E5" i="2" s="1"/>
  <c r="E6" i="2" a="1"/>
  <c r="E6" i="2" s="1"/>
  <c r="E7" i="2" a="1"/>
  <c r="E7" i="2" s="1"/>
  <c r="E8" i="2" a="1"/>
  <c r="E8" i="2" s="1"/>
  <c r="E3" i="2" a="1"/>
  <c r="E3" i="2" s="1"/>
  <c r="H4" i="6"/>
  <c r="H5" i="6"/>
  <c r="H6" i="6"/>
  <c r="H7" i="6"/>
  <c r="H8" i="6"/>
  <c r="E13" i="2" a="1"/>
  <c r="E20" i="2" a="1"/>
  <c r="E14" i="2" a="1"/>
  <c r="E19" i="2" a="1"/>
  <c r="E15" i="2" a="1"/>
  <c r="E16" i="2" a="1"/>
  <c r="E17" i="2" a="1"/>
  <c r="E18" i="2" a="1"/>
  <c r="E12" i="2" a="1"/>
  <c r="E18" i="2" l="1"/>
  <c r="E17" i="2"/>
  <c r="E16" i="2"/>
  <c r="E15" i="2"/>
  <c r="E19" i="2"/>
  <c r="E14" i="2"/>
  <c r="E20" i="2"/>
  <c r="E13" i="2"/>
  <c r="E1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C0E1D91-F5DE-410E-B533-CF246FFBA652}" sourceFile="C:\길벗컴활1급\01 엑셀\04 실전모의고사\도서대여.accdb" keepAlive="1" name="도서대여" type="5" refreshedVersion="8" background="1">
    <dbPr connection="Provider=Microsoft.ACE.OLEDB.12.0;User ID=Admin;Data Source=C:\길벗컴활1급\01 엑셀\04 실전모의고사\도서대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도서대여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<sst xmlns="http://schemas.openxmlformats.org/spreadsheetml/2006/main" count="279" uniqueCount="166">
  <si>
    <t>사원번호</t>
  </si>
  <si>
    <t>이름</t>
  </si>
  <si>
    <t>부서명</t>
  </si>
  <si>
    <t>직위</t>
  </si>
  <si>
    <t>입사일자</t>
  </si>
  <si>
    <t>업무수행</t>
  </si>
  <si>
    <t>영어독해</t>
  </si>
  <si>
    <t>영어듣기</t>
  </si>
  <si>
    <t>전산이론</t>
  </si>
  <si>
    <t>전산실기</t>
  </si>
  <si>
    <t>점수</t>
  </si>
  <si>
    <t>평가</t>
  </si>
  <si>
    <t>강감찬</t>
  </si>
  <si>
    <t>기획부</t>
  </si>
  <si>
    <t>대리</t>
  </si>
  <si>
    <t>하</t>
  </si>
  <si>
    <t>김규리</t>
  </si>
  <si>
    <t>영업부</t>
  </si>
  <si>
    <t>부장</t>
  </si>
  <si>
    <t>상</t>
  </si>
  <si>
    <t>김나비</t>
  </si>
  <si>
    <t>총무부</t>
  </si>
  <si>
    <t>중</t>
  </si>
  <si>
    <t>김대진</t>
  </si>
  <si>
    <t>과장</t>
  </si>
  <si>
    <t>김윤선</t>
  </si>
  <si>
    <t>김정식</t>
  </si>
  <si>
    <t>사원</t>
  </si>
  <si>
    <t>마소희</t>
  </si>
  <si>
    <t>기술부</t>
  </si>
  <si>
    <t>방정환</t>
  </si>
  <si>
    <t>배기성</t>
  </si>
  <si>
    <t>배우리</t>
  </si>
  <si>
    <t>소식가</t>
  </si>
  <si>
    <t>아유라</t>
  </si>
  <si>
    <t>엄화정</t>
  </si>
  <si>
    <t>왕연</t>
  </si>
  <si>
    <t>우희진</t>
  </si>
  <si>
    <t>유강현</t>
  </si>
  <si>
    <t>이기자</t>
  </si>
  <si>
    <t>이순신</t>
  </si>
  <si>
    <t>조용히</t>
  </si>
  <si>
    <t>최민영</t>
  </si>
  <si>
    <t>최민정</t>
  </si>
  <si>
    <t>홍난수</t>
  </si>
  <si>
    <t>[표1]</t>
  </si>
  <si>
    <t>고향주소</t>
  </si>
  <si>
    <t>생년월일</t>
  </si>
  <si>
    <t>회비</t>
  </si>
  <si>
    <t>조</t>
  </si>
  <si>
    <t>김승호</t>
  </si>
  <si>
    <t>서울시 성동구</t>
  </si>
  <si>
    <t>4(2)</t>
  </si>
  <si>
    <t>정재호</t>
  </si>
  <si>
    <t>서울시 성북구</t>
  </si>
  <si>
    <t>3(1)</t>
  </si>
  <si>
    <t>성은희</t>
  </si>
  <si>
    <t>부천시 오정구</t>
  </si>
  <si>
    <t>5(3)</t>
  </si>
  <si>
    <t>이영주</t>
  </si>
  <si>
    <t>부천시 원미구</t>
  </si>
  <si>
    <t>2(0)</t>
  </si>
  <si>
    <t>배수인</t>
  </si>
  <si>
    <t>안양시 동안구</t>
  </si>
  <si>
    <t>표영호</t>
  </si>
  <si>
    <t>성남시 수정구</t>
  </si>
  <si>
    <t>회원명</t>
  </si>
  <si>
    <t>운동명</t>
  </si>
  <si>
    <t>사용시간</t>
  </si>
  <si>
    <t>할인시간</t>
  </si>
  <si>
    <t>사용요금</t>
  </si>
  <si>
    <t>레슨비용</t>
  </si>
  <si>
    <t>박종수</t>
  </si>
  <si>
    <t>수영</t>
  </si>
  <si>
    <t>최용준</t>
  </si>
  <si>
    <t>헬스</t>
  </si>
  <si>
    <t>강대수</t>
  </si>
  <si>
    <t>스쿼시</t>
  </si>
  <si>
    <t>추인혜</t>
  </si>
  <si>
    <t>지석영</t>
  </si>
  <si>
    <t>이상호</t>
  </si>
  <si>
    <t>표인종</t>
  </si>
  <si>
    <t>장은지</t>
  </si>
  <si>
    <t>곽인정</t>
  </si>
  <si>
    <t>중간값의 차</t>
  </si>
  <si>
    <t>최소 사용요금</t>
  </si>
  <si>
    <t>영업소명</t>
  </si>
  <si>
    <t>쏘나더</t>
  </si>
  <si>
    <t>마가넷</t>
  </si>
  <si>
    <t>크레포스</t>
  </si>
  <si>
    <t>강남영업소</t>
  </si>
  <si>
    <t>강서영업소</t>
  </si>
  <si>
    <t>강북영업소</t>
  </si>
  <si>
    <t>강동영업소</t>
  </si>
  <si>
    <t>동경영업소</t>
  </si>
  <si>
    <t>1~4월 영업소별 판매대수</t>
    <phoneticPr fontId="1" type="noConversion"/>
  </si>
  <si>
    <t>5~8월 영업소별 판매대수</t>
    <phoneticPr fontId="1" type="noConversion"/>
  </si>
  <si>
    <t>9~12월 영업소별 판매대수</t>
    <phoneticPr fontId="1" type="noConversion"/>
  </si>
  <si>
    <t>단위 : 대</t>
    <phoneticPr fontId="1" type="noConversion"/>
  </si>
  <si>
    <t>영업소별 최대 판매대수</t>
    <phoneticPr fontId="1" type="noConversion"/>
  </si>
  <si>
    <t xml:space="preserve"> 중간고사  현황</t>
  </si>
  <si>
    <t>번호</t>
  </si>
  <si>
    <t>성명</t>
  </si>
  <si>
    <t>국어</t>
  </si>
  <si>
    <t>영어</t>
  </si>
  <si>
    <t>수학</t>
  </si>
  <si>
    <t>김수정</t>
  </si>
  <si>
    <t>박정호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</si>
  <si>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</si>
  <si>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</si>
  <si>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</si>
  <si>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</si>
  <si>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</si>
  <si>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</si>
  <si>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</si>
  <si>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</si>
  <si>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문제3</t>
  </si>
  <si>
    <t>문제4</t>
  </si>
  <si>
    <t>문제5</t>
  </si>
  <si>
    <t>[표1]</t>
    <phoneticPr fontId="1" type="noConversion"/>
  </si>
  <si>
    <t>이름</t>
    <phoneticPr fontId="8" type="noConversion"/>
  </si>
  <si>
    <t>문제1</t>
    <phoneticPr fontId="8" type="noConversion"/>
  </si>
  <si>
    <t>문제2</t>
    <phoneticPr fontId="8" type="noConversion"/>
  </si>
  <si>
    <t>점수</t>
    <phoneticPr fontId="8" type="noConversion"/>
  </si>
  <si>
    <t>이상철</t>
    <phoneticPr fontId="8" type="noConversion"/>
  </si>
  <si>
    <t>김훈영</t>
    <phoneticPr fontId="8" type="noConversion"/>
  </si>
  <si>
    <t>한철진</t>
    <phoneticPr fontId="8" type="noConversion"/>
  </si>
  <si>
    <t>이방자</t>
    <phoneticPr fontId="8" type="noConversion"/>
  </si>
  <si>
    <t>김용인</t>
    <phoneticPr fontId="8" type="noConversion"/>
  </si>
  <si>
    <t>티켓 관리</t>
  </si>
  <si>
    <t>영화명</t>
  </si>
  <si>
    <t>단가</t>
  </si>
  <si>
    <t>매수</t>
  </si>
  <si>
    <t>금액</t>
  </si>
  <si>
    <t>할인금액</t>
  </si>
  <si>
    <t>1파란하늘</t>
  </si>
  <si>
    <t>파란하늘</t>
  </si>
  <si>
    <t>2별자리</t>
  </si>
  <si>
    <t>별자리</t>
  </si>
  <si>
    <t>3내일</t>
  </si>
  <si>
    <t>내일</t>
  </si>
  <si>
    <t>ACTION</t>
  </si>
  <si>
    <t>탈퇴</t>
    <phoneticPr fontId="1" type="noConversion"/>
  </si>
  <si>
    <t>1(0)</t>
    <phoneticPr fontId="1" type="noConversion"/>
  </si>
  <si>
    <t>가족 수(자녀)</t>
    <phoneticPr fontId="1" type="noConversion"/>
  </si>
  <si>
    <t>[표2]</t>
    <phoneticPr fontId="1" type="noConversion"/>
  </si>
  <si>
    <t>[표3]</t>
    <phoneticPr fontId="1" type="noConversion"/>
  </si>
  <si>
    <t>조건</t>
    <phoneticPr fontId="1" type="noConversion"/>
  </si>
  <si>
    <t>총합계</t>
  </si>
  <si>
    <t>아현3동</t>
  </si>
  <si>
    <t>도화1동</t>
  </si>
  <si>
    <t>공덕2동</t>
  </si>
  <si>
    <t>공덕1동</t>
  </si>
  <si>
    <t>아현1동</t>
  </si>
  <si>
    <t>도화2동</t>
  </si>
  <si>
    <t>성산동</t>
  </si>
  <si>
    <t>아현2동</t>
  </si>
  <si>
    <t>서교동</t>
  </si>
  <si>
    <t>신공덕동</t>
  </si>
  <si>
    <t>2월</t>
  </si>
  <si>
    <t>4월</t>
  </si>
  <si>
    <t>3월</t>
  </si>
  <si>
    <t>주소</t>
  </si>
  <si>
    <t>개월(대여일)</t>
  </si>
  <si>
    <t>(모두)</t>
  </si>
  <si>
    <t>평균 : 나이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</si>
</sst>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_(* #,##0_);_(* \(#,##0\);_(* &quot;-&quot;_);_(@_)"/>
    <numFmt numFmtId="177" formatCode="0.0%"/>
    <numFmt numFmtId="178" formatCode="&quot;○&quot;;&quot; &quot;;;"/>
    <numFmt numFmtId="180" formatCode="[=25]&quot;만점&quot;;0&quot;점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</cellStyleXfs>
  <cellXfs count="2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Alignment="1">
      <alignment horizontal="center"/>
    </xf>
    <xf numFmtId="3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7" fillId="0" borderId="1" xfId="2" applyNumberFormat="1" applyFont="1" applyBorder="1" applyAlignment="1">
      <alignment horizontal="center" vertical="center"/>
    </xf>
    <xf numFmtId="180" fontId="7" fillId="0" borderId="1" xfId="2" applyNumberFormat="1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52AAD8D5-D19F-4C2D-BBF6-3094A9ED5043}"/>
  </cellStyles>
  <dxfs count="10">
    <dxf>
      <font>
        <b/>
        <i/>
        <color rgb="FFFF0000"/>
      </font>
    </dxf>
    <dxf>
      <font>
        <b/>
        <i/>
        <color rgb="FF0070C0"/>
      </font>
    </dxf>
    <dxf>
      <font>
        <b/>
        <i/>
        <color rgb="FF0070C0"/>
      </font>
    </dxf>
    <dxf>
      <font>
        <b/>
        <i/>
        <color rgb="FFFF0000"/>
      </font>
    </dxf>
    <dxf>
      <font>
        <b val="0"/>
        <i/>
      </font>
      <fill>
        <patternFill>
          <bgColor rgb="FFFFC000"/>
        </patternFill>
      </fill>
    </dxf>
    <dxf>
      <font>
        <b/>
        <i/>
        <color rgb="FF0070C0"/>
      </font>
    </dxf>
    <dxf>
      <font>
        <b/>
        <i/>
        <color rgb="FF0070C0"/>
      </font>
    </dxf>
    <dxf>
      <font>
        <b val="0"/>
        <i/>
      </font>
      <fill>
        <patternFill>
          <bgColor rgb="FFFFC000"/>
        </patternFill>
      </fill>
    </dxf>
    <dxf>
      <font>
        <b val="0"/>
        <i/>
      </font>
      <fill>
        <patternFill>
          <bgColor rgb="FFFFC000"/>
        </patternFill>
      </fill>
    </dxf>
    <dxf>
      <font>
        <b val="0"/>
        <i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중간고사 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20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국어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'기타작업-1'!$D$4:$D$8</c:f>
              <c:numCache>
                <c:formatCode>General</c:formatCode>
                <c:ptCount val="5"/>
                <c:pt idx="0">
                  <c:v>75</c:v>
                </c:pt>
                <c:pt idx="1">
                  <c:v>79</c:v>
                </c:pt>
                <c:pt idx="2">
                  <c:v>71</c:v>
                </c:pt>
                <c:pt idx="3">
                  <c:v>80</c:v>
                </c:pt>
                <c:pt idx="4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C3-432E-A73D-E31F15790B96}"/>
            </c:ext>
          </c:extLst>
        </c:ser>
        <c:ser>
          <c:idx val="1"/>
          <c:order val="1"/>
          <c:tx>
            <c:strRef>
              <c:f>'기타작업-1'!$E$3</c:f>
              <c:strCache>
                <c:ptCount val="1"/>
                <c:pt idx="0">
                  <c:v>영어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'기타작업-1'!$E$4:$E$8</c:f>
              <c:numCache>
                <c:formatCode>General</c:formatCode>
                <c:ptCount val="5"/>
                <c:pt idx="0">
                  <c:v>73</c:v>
                </c:pt>
                <c:pt idx="1">
                  <c:v>71</c:v>
                </c:pt>
                <c:pt idx="2">
                  <c:v>68</c:v>
                </c:pt>
                <c:pt idx="3">
                  <c:v>82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C3-432E-A73D-E31F15790B96}"/>
            </c:ext>
          </c:extLst>
        </c:ser>
        <c:ser>
          <c:idx val="2"/>
          <c:order val="2"/>
          <c:tx>
            <c:strRef>
              <c:f>'기타작업-1'!$F$3</c:f>
              <c:strCache>
                <c:ptCount val="1"/>
                <c:pt idx="0">
                  <c:v>수학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'기타작업-1'!$F$4:$F$8</c:f>
              <c:numCache>
                <c:formatCode>General</c:formatCode>
                <c:ptCount val="5"/>
                <c:pt idx="0">
                  <c:v>80</c:v>
                </c:pt>
                <c:pt idx="1">
                  <c:v>70</c:v>
                </c:pt>
                <c:pt idx="2">
                  <c:v>64</c:v>
                </c:pt>
                <c:pt idx="3">
                  <c:v>78</c:v>
                </c:pt>
                <c:pt idx="4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C3-432E-A73D-E31F15790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50"/>
        <c:shape val="cylinder"/>
        <c:axId val="856085311"/>
        <c:axId val="856077631"/>
        <c:axId val="0"/>
      </c:bar3DChart>
      <c:catAx>
        <c:axId val="8560853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6077631"/>
        <c:crosses val="autoZero"/>
        <c:auto val="1"/>
        <c:lblAlgn val="ctr"/>
        <c:lblOffset val="200"/>
        <c:noMultiLvlLbl val="0"/>
      </c:catAx>
      <c:valAx>
        <c:axId val="856077631"/>
        <c:scaling>
          <c:orientation val="minMax"/>
          <c:max val="24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6085311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14</xdr:row>
      <xdr:rowOff>6350</xdr:rowOff>
    </xdr:from>
    <xdr:to>
      <xdr:col>7</xdr:col>
      <xdr:colOff>662940</xdr:colOff>
      <xdr:row>29</xdr:row>
      <xdr:rowOff>7620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</xdr:row>
          <xdr:rowOff>15240</xdr:rowOff>
        </xdr:from>
        <xdr:to>
          <xdr:col>7</xdr:col>
          <xdr:colOff>0</xdr:colOff>
          <xdr:row>10</xdr:row>
          <xdr:rowOff>213360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채점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9</xdr:row>
          <xdr:rowOff>0</xdr:rowOff>
        </xdr:from>
        <xdr:to>
          <xdr:col>7</xdr:col>
          <xdr:colOff>662940</xdr:colOff>
          <xdr:row>11</xdr:row>
          <xdr:rowOff>7620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결과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0</xdr:row>
          <xdr:rowOff>60960</xdr:rowOff>
        </xdr:from>
        <xdr:to>
          <xdr:col>7</xdr:col>
          <xdr:colOff>121920</xdr:colOff>
          <xdr:row>1</xdr:row>
          <xdr:rowOff>121920</xdr:rowOff>
        </xdr:to>
        <xdr:sp macro="" textlink="">
          <xdr:nvSpPr>
            <xdr:cNvPr id="2049" name="cmd티켓예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msduuq rla" refreshedDate="45702.508075115744" backgroundQuery="1" createdVersion="8" refreshedVersion="8" minRefreshableVersion="3" recordCount="40" xr:uid="{F5C067F7-2AD9-4AF2-BAE6-29A98BFEF0D8}">
  <cacheSource type="external" connectionId="1"/>
  <cacheFields count="11">
    <cacheField name="대여일" numFmtId="0">
      <sharedItems containsSemiMixedTypes="0" containsNonDate="0" containsDate="1" containsString="0" minDate="2023-02-17T00:00:00" maxDate="2023-04-11T00:00:00" count="27">
        <d v="2023-02-17T00:00:00"/>
        <d v="2023-02-18T00:00:00"/>
        <d v="2023-02-19T00:00:00"/>
        <d v="2023-02-22T00:00:00"/>
        <d v="2023-02-23T00:00:00"/>
        <d v="2023-02-25T00:00:00"/>
        <d v="2023-02-27T00:00:00"/>
        <d v="2023-03-03T00:00:00"/>
        <d v="2023-03-06T00:00:00"/>
        <d v="2023-03-07T00:00:00"/>
        <d v="2023-03-09T00:00:00"/>
        <d v="2023-03-13T00:00:00"/>
        <d v="2023-03-16T00:00:00"/>
        <d v="2023-03-17T00:00:00"/>
        <d v="2023-03-20T00:00:00"/>
        <d v="2023-03-21T00:00:00"/>
        <d v="2023-03-23T00:00:00"/>
        <d v="2023-03-24T00:00:00"/>
        <d v="2023-03-26T00:00:00"/>
        <d v="2023-03-27T00:00:00"/>
        <d v="2023-03-29T00:00:00"/>
        <d v="2023-04-02T00:00:00"/>
        <d v="2023-04-03T00:00:00"/>
        <d v="2023-04-07T00:00:00"/>
        <d v="2023-04-08T00:00:00"/>
        <d v="2023-04-09T00:00:00"/>
        <d v="2023-04-10T00:00:00"/>
      </sharedItems>
      <fieldGroup par="10"/>
    </cacheField>
    <cacheField name="도서번호" numFmtId="0">
      <sharedItems count="9">
        <s v="A200"/>
        <s v="A300"/>
        <s v="A100"/>
        <s v="A700"/>
        <s v="A400"/>
        <s v="A600"/>
        <s v="A800"/>
        <s v="A500"/>
        <s v="A900"/>
      </sharedItems>
    </cacheField>
    <cacheField name="대여권수" numFmtId="0">
      <sharedItems containsSemiMixedTypes="0" containsString="0" containsNumber="1" containsInteger="1" minValue="1" maxValue="9" count="9">
        <n v="1"/>
        <n v="3"/>
        <n v="2"/>
        <n v="8"/>
        <n v="5"/>
        <n v="7"/>
        <n v="6"/>
        <n v="9"/>
        <n v="4"/>
      </sharedItems>
    </cacheField>
    <cacheField name="이름" numFmtId="0">
      <sharedItems count="40">
        <s v="서은수"/>
        <s v="황민석"/>
        <s v="강석구"/>
        <s v="오정근"/>
        <s v="오영석"/>
        <s v="이순식"/>
        <s v="조성준"/>
        <s v="박성원"/>
        <s v="이승호"/>
        <s v="강희찬"/>
        <s v="조연우"/>
        <s v="오수빈"/>
        <s v="송지나"/>
        <s v="이현숙"/>
        <s v="도현우"/>
        <s v="이상숙"/>
        <s v="양근배"/>
        <s v="박주원"/>
        <s v="곽영배"/>
        <s v="서국희"/>
        <s v="이미옥"/>
        <s v="김현경"/>
        <s v="이경실"/>
        <s v="조영남"/>
        <s v="황금희"/>
        <s v="오상벽"/>
        <s v="반효정"/>
        <s v="김상면"/>
        <s v="윤다훈"/>
        <s v="진경희"/>
        <s v="오유진"/>
        <s v="곽부성"/>
        <s v="성인기"/>
        <s v="강현철"/>
        <s v="공진아"/>
        <s v="박한석"/>
        <s v="이상우"/>
        <s v="양진주"/>
        <s v="오현란"/>
        <s v="정휘림"/>
      </sharedItems>
    </cacheField>
    <cacheField name="전화번호" numFmtId="0">
      <sharedItems/>
    </cacheField>
    <cacheField name="반납예정일" numFmtId="0">
      <sharedItems containsSemiMixedTypes="0" containsNonDate="0" containsDate="1" containsString="0" minDate="2023-03-05T00:00:00" maxDate="2023-04-26T00:00:00" count="7">
        <d v="2023-03-05T00:00:00"/>
        <d v="2023-03-15T00:00:00"/>
        <d v="2023-03-20T00:00:00"/>
        <d v="2023-03-30T00:00:00"/>
        <d v="2023-04-05T00:00:00"/>
        <d v="2023-04-15T00:00:00"/>
        <d v="2023-04-25T00:00:00"/>
      </sharedItems>
    </cacheField>
    <cacheField name="주소" numFmtId="0">
      <sharedItems count="10">
        <s v="아현1동"/>
        <s v="공덕2동"/>
        <s v="아현3동"/>
        <s v="도화1동"/>
        <s v="신공덕동"/>
        <s v="서교동"/>
        <s v="도화2동"/>
        <s v="아현2동"/>
        <s v="성산동"/>
        <s v="공덕1동"/>
      </sharedItems>
    </cacheField>
    <cacheField name="주민등록번호" numFmtId="0">
      <sharedItems/>
    </cacheField>
    <cacheField name="나이" numFmtId="0">
      <sharedItems containsSemiMixedTypes="0" containsString="0" containsNumber="1" containsInteger="1" minValue="23" maxValue="33" count="11">
        <n v="27"/>
        <n v="29"/>
        <n v="30"/>
        <n v="26"/>
        <n v="23"/>
        <n v="33"/>
        <n v="25"/>
        <n v="31"/>
        <n v="32"/>
        <n v="24"/>
        <n v="28"/>
      </sharedItems>
    </cacheField>
    <cacheField name="이메일" numFmtId="0">
      <sharedItems/>
    </cacheField>
    <cacheField name="개월(대여일)" numFmtId="0" databaseField="0">
      <fieldGroup base="0">
        <rangePr groupBy="months" startDate="2023-02-17T00:00:00" endDate="2023-04-11T00:00:00"/>
        <groupItems count="14">
          <s v="&lt;2023-02-17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4-1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x v="0"/>
    <x v="0"/>
    <x v="0"/>
    <s v="835-5867"/>
    <x v="0"/>
    <x v="0"/>
    <s v="860320-2511562"/>
    <x v="0"/>
    <s v="Yunmu@gilbut.co.kr"/>
  </r>
  <r>
    <x v="0"/>
    <x v="1"/>
    <x v="1"/>
    <x v="1"/>
    <s v="824-4856"/>
    <x v="0"/>
    <x v="1"/>
    <s v="840828-1181541"/>
    <x v="1"/>
    <s v="Kanpan@gilbut.co.kr"/>
  </r>
  <r>
    <x v="1"/>
    <x v="2"/>
    <x v="2"/>
    <x v="2"/>
    <s v="738-8356"/>
    <x v="0"/>
    <x v="2"/>
    <s v="860310-1579250"/>
    <x v="0"/>
    <s v="Biman@gilbut.co.kr"/>
  </r>
  <r>
    <x v="2"/>
    <x v="0"/>
    <x v="2"/>
    <x v="3"/>
    <s v="628-6900"/>
    <x v="0"/>
    <x v="2"/>
    <s v="830806-1307650"/>
    <x v="2"/>
    <s v="Kyunyoung@gilbut.co.kr"/>
  </r>
  <r>
    <x v="2"/>
    <x v="3"/>
    <x v="3"/>
    <x v="4"/>
    <s v="386-8356"/>
    <x v="0"/>
    <x v="3"/>
    <s v="870204-1676086"/>
    <x v="3"/>
    <s v="Kilna@gilbut.co.kr"/>
  </r>
  <r>
    <x v="3"/>
    <x v="0"/>
    <x v="4"/>
    <x v="5"/>
    <s v="690-7548"/>
    <x v="1"/>
    <x v="4"/>
    <s v="900418-1618106"/>
    <x v="4"/>
    <s v="Kanji@gilbut.co.kr"/>
  </r>
  <r>
    <x v="3"/>
    <x v="2"/>
    <x v="5"/>
    <x v="6"/>
    <s v="385-7833"/>
    <x v="1"/>
    <x v="5"/>
    <s v="800125-1384267"/>
    <x v="5"/>
    <s v="Leejun@gilbut.co.kr"/>
  </r>
  <r>
    <x v="4"/>
    <x v="4"/>
    <x v="0"/>
    <x v="7"/>
    <s v="684-7560"/>
    <x v="1"/>
    <x v="6"/>
    <s v="800326-1749952"/>
    <x v="5"/>
    <s v="Kimu@gilbut.co.kr"/>
  </r>
  <r>
    <x v="5"/>
    <x v="5"/>
    <x v="6"/>
    <x v="8"/>
    <s v="610-8465"/>
    <x v="1"/>
    <x v="7"/>
    <s v="870730-1858178"/>
    <x v="3"/>
    <s v="Chujong@gilbut.co.kr"/>
  </r>
  <r>
    <x v="5"/>
    <x v="6"/>
    <x v="3"/>
    <x v="9"/>
    <s v="735-7957"/>
    <x v="1"/>
    <x v="1"/>
    <s v="880409-1157414"/>
    <x v="6"/>
    <s v="Junkum@gilbut.co.kr"/>
  </r>
  <r>
    <x v="6"/>
    <x v="7"/>
    <x v="5"/>
    <x v="10"/>
    <s v="485-6830"/>
    <x v="1"/>
    <x v="0"/>
    <s v="870619-2534390"/>
    <x v="3"/>
    <s v="Mochan@gilbut.co.kr"/>
  </r>
  <r>
    <x v="7"/>
    <x v="8"/>
    <x v="0"/>
    <x v="11"/>
    <s v="480-7756"/>
    <x v="2"/>
    <x v="2"/>
    <s v="820815-2841910"/>
    <x v="7"/>
    <s v="Kilyoung@gilbut.co.kr"/>
  </r>
  <r>
    <x v="8"/>
    <x v="0"/>
    <x v="7"/>
    <x v="12"/>
    <s v="634-6875"/>
    <x v="2"/>
    <x v="3"/>
    <s v="820419-2201665"/>
    <x v="7"/>
    <s v="Johwa@gilbut.co.kr"/>
  </r>
  <r>
    <x v="8"/>
    <x v="0"/>
    <x v="8"/>
    <x v="13"/>
    <s v="386-7451"/>
    <x v="2"/>
    <x v="7"/>
    <s v="810916-2722044"/>
    <x v="8"/>
    <s v="Sae@gilbut.co.kr"/>
  </r>
  <r>
    <x v="9"/>
    <x v="8"/>
    <x v="4"/>
    <x v="14"/>
    <s v="523-7465"/>
    <x v="2"/>
    <x v="3"/>
    <s v="841109-1270948"/>
    <x v="1"/>
    <s v="Binsun@gilbut.co.kr"/>
  </r>
  <r>
    <x v="10"/>
    <x v="5"/>
    <x v="6"/>
    <x v="15"/>
    <s v="835-7954"/>
    <x v="2"/>
    <x v="5"/>
    <s v="811123-2263604"/>
    <x v="8"/>
    <s v="Machan@gilbut.co.kr"/>
  </r>
  <r>
    <x v="10"/>
    <x v="0"/>
    <x v="5"/>
    <x v="16"/>
    <s v="639-0073"/>
    <x v="2"/>
    <x v="7"/>
    <s v="820724-1385375"/>
    <x v="7"/>
    <s v="Yongtong@gilbut.co.kr"/>
  </r>
  <r>
    <x v="11"/>
    <x v="2"/>
    <x v="3"/>
    <x v="17"/>
    <s v="387-6945"/>
    <x v="2"/>
    <x v="0"/>
    <s v="861201-1529572"/>
    <x v="0"/>
    <s v="Soonra@gilbut.co.kr"/>
  </r>
  <r>
    <x v="11"/>
    <x v="5"/>
    <x v="6"/>
    <x v="18"/>
    <s v="946-6875"/>
    <x v="3"/>
    <x v="2"/>
    <s v="811220-1590268"/>
    <x v="8"/>
    <s v="Binjeo@gilbut.co.kr"/>
  </r>
  <r>
    <x v="11"/>
    <x v="4"/>
    <x v="0"/>
    <x v="19"/>
    <s v="846-8576"/>
    <x v="3"/>
    <x v="1"/>
    <s v="861115-2450112"/>
    <x v="0"/>
    <s v="Jinsin@gilbut.co.kr"/>
  </r>
  <r>
    <x v="12"/>
    <x v="0"/>
    <x v="6"/>
    <x v="20"/>
    <s v="835-7414"/>
    <x v="3"/>
    <x v="6"/>
    <s v="810611-2163137"/>
    <x v="8"/>
    <s v="Parkane@gilbut.co.kr"/>
  </r>
  <r>
    <x v="13"/>
    <x v="6"/>
    <x v="3"/>
    <x v="21"/>
    <s v="485-7629"/>
    <x v="3"/>
    <x v="0"/>
    <s v="891025-2332578"/>
    <x v="9"/>
    <s v="Dongyang@gilbut.co.kr"/>
  </r>
  <r>
    <x v="14"/>
    <x v="1"/>
    <x v="4"/>
    <x v="22"/>
    <s v="694-6965"/>
    <x v="3"/>
    <x v="4"/>
    <s v="840923-2343679"/>
    <x v="1"/>
    <s v="Soonsul@gilbut.co.kr"/>
  </r>
  <r>
    <x v="15"/>
    <x v="2"/>
    <x v="1"/>
    <x v="23"/>
    <s v="894-6290"/>
    <x v="3"/>
    <x v="0"/>
    <s v="821126-1691510"/>
    <x v="7"/>
    <s v="Kunchan@gilbut.co.kr"/>
  </r>
  <r>
    <x v="16"/>
    <x v="8"/>
    <x v="4"/>
    <x v="24"/>
    <s v="834-7968"/>
    <x v="4"/>
    <x v="4"/>
    <s v="811117-2823779"/>
    <x v="8"/>
    <s v="Minlim@gilbut.co.kr"/>
  </r>
  <r>
    <x v="16"/>
    <x v="7"/>
    <x v="6"/>
    <x v="25"/>
    <s v="734-6946"/>
    <x v="4"/>
    <x v="5"/>
    <s v="801202-1298639"/>
    <x v="5"/>
    <s v="Yoyang@gilbut.co.kr"/>
  </r>
  <r>
    <x v="16"/>
    <x v="3"/>
    <x v="7"/>
    <x v="26"/>
    <s v="845-7460"/>
    <x v="4"/>
    <x v="0"/>
    <s v="870528-2137508"/>
    <x v="3"/>
    <s v="Kwanhwa@gilbut.co.kr"/>
  </r>
  <r>
    <x v="17"/>
    <x v="1"/>
    <x v="0"/>
    <x v="27"/>
    <s v="745-7956"/>
    <x v="4"/>
    <x v="2"/>
    <s v="840705-1472879"/>
    <x v="1"/>
    <s v="Dangbo@gilbut.co.kr"/>
  </r>
  <r>
    <x v="18"/>
    <x v="6"/>
    <x v="4"/>
    <x v="28"/>
    <s v="658-7950"/>
    <x v="5"/>
    <x v="3"/>
    <s v="810725-1731128"/>
    <x v="8"/>
    <s v="Janghoon@gilbut.co.kr"/>
  </r>
  <r>
    <x v="19"/>
    <x v="5"/>
    <x v="6"/>
    <x v="29"/>
    <s v="745-6845"/>
    <x v="5"/>
    <x v="8"/>
    <s v="831011-2790333"/>
    <x v="2"/>
    <s v="Kwanpan@gilbut.co.kr"/>
  </r>
  <r>
    <x v="20"/>
    <x v="2"/>
    <x v="8"/>
    <x v="30"/>
    <s v="576-6950"/>
    <x v="5"/>
    <x v="9"/>
    <s v="890720-2773084"/>
    <x v="9"/>
    <s v="Kuemso@gilbut.co.kr"/>
  </r>
  <r>
    <x v="21"/>
    <x v="3"/>
    <x v="7"/>
    <x v="31"/>
    <s v="517-6451"/>
    <x v="5"/>
    <x v="0"/>
    <s v="850802-1254294"/>
    <x v="10"/>
    <s v="Bungmu@gilbut.co.kr"/>
  </r>
  <r>
    <x v="21"/>
    <x v="0"/>
    <x v="3"/>
    <x v="32"/>
    <s v="497-7453"/>
    <x v="5"/>
    <x v="9"/>
    <s v="800724-1784013"/>
    <x v="5"/>
    <s v="Konglim@gilbut.co.kr"/>
  </r>
  <r>
    <x v="22"/>
    <x v="0"/>
    <x v="2"/>
    <x v="33"/>
    <s v="856-7300"/>
    <x v="5"/>
    <x v="3"/>
    <s v="830812-1805240"/>
    <x v="2"/>
    <s v="Leean@gilbut.co.kr"/>
  </r>
  <r>
    <x v="23"/>
    <x v="5"/>
    <x v="4"/>
    <x v="34"/>
    <s v="845-6856"/>
    <x v="6"/>
    <x v="9"/>
    <s v="801025-2126736"/>
    <x v="5"/>
    <s v="Kalmin@gilbut.co.kr"/>
  </r>
  <r>
    <x v="23"/>
    <x v="2"/>
    <x v="8"/>
    <x v="35"/>
    <s v="734-6973"/>
    <x v="6"/>
    <x v="8"/>
    <s v="810214-1690836"/>
    <x v="8"/>
    <s v="Naepyo@gilbut.co.kr"/>
  </r>
  <r>
    <x v="24"/>
    <x v="8"/>
    <x v="1"/>
    <x v="36"/>
    <s v="389-5040"/>
    <x v="6"/>
    <x v="2"/>
    <s v="800312-1516262"/>
    <x v="5"/>
    <s v="Naee@gilbut.co.kr"/>
  </r>
  <r>
    <x v="25"/>
    <x v="1"/>
    <x v="3"/>
    <x v="37"/>
    <s v="621-2100"/>
    <x v="6"/>
    <x v="2"/>
    <s v="880205-2315936"/>
    <x v="6"/>
    <s v="Kyunsung@gilbut.co.kr"/>
  </r>
  <r>
    <x v="25"/>
    <x v="6"/>
    <x v="5"/>
    <x v="38"/>
    <s v="795-7623"/>
    <x v="6"/>
    <x v="6"/>
    <s v="850214-2169790"/>
    <x v="10"/>
    <s v="Chundoo@gilbut.co.kr"/>
  </r>
  <r>
    <x v="26"/>
    <x v="0"/>
    <x v="0"/>
    <x v="39"/>
    <s v="745-6957"/>
    <x v="6"/>
    <x v="8"/>
    <s v="810613-2292581"/>
    <x v="8"/>
    <s v="Busul@gilbut.co.kr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E59214-0690-45F3-B361-6DC184E7620F}" name="피벗 테이블1" cacheId="5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5:E17" firstHeaderRow="1" firstDataRow="2" firstDataCol="1" rowPageCount="1" colPageCount="1"/>
  <pivotFields count="11">
    <pivotField compact="0" showAl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compact="0" showAll="0"/>
    <pivotField compact="0" showAll="0"/>
    <pivotField axis="axisPage" compact="0" showAll="0">
      <items count="41">
        <item x="2"/>
        <item x="33"/>
        <item x="9"/>
        <item x="34"/>
        <item x="31"/>
        <item x="18"/>
        <item x="27"/>
        <item x="21"/>
        <item x="14"/>
        <item x="7"/>
        <item x="17"/>
        <item x="35"/>
        <item x="26"/>
        <item x="19"/>
        <item x="0"/>
        <item x="32"/>
        <item x="12"/>
        <item x="16"/>
        <item x="37"/>
        <item x="25"/>
        <item x="11"/>
        <item x="4"/>
        <item x="30"/>
        <item x="3"/>
        <item x="38"/>
        <item x="28"/>
        <item x="22"/>
        <item x="20"/>
        <item x="15"/>
        <item x="36"/>
        <item x="5"/>
        <item x="8"/>
        <item x="13"/>
        <item x="39"/>
        <item x="6"/>
        <item x="10"/>
        <item x="23"/>
        <item x="29"/>
        <item x="24"/>
        <item x="1"/>
        <item t="default"/>
      </items>
    </pivotField>
    <pivotField compact="0" showAll="0"/>
    <pivotField compact="0" showAll="0"/>
    <pivotField axis="axisRow" compact="0" showAll="0">
      <items count="11">
        <item x="9"/>
        <item x="1"/>
        <item x="3"/>
        <item x="6"/>
        <item x="5"/>
        <item x="8"/>
        <item x="4"/>
        <item x="0"/>
        <item x="7"/>
        <item x="2"/>
        <item t="default"/>
      </items>
    </pivotField>
    <pivotField compact="0" showAll="0"/>
    <pivotField dataField="1" compact="0" showAll="0"/>
    <pivotField compact="0" showAll="0"/>
    <pivotField axis="axisCol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6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10"/>
  </colFields>
  <colItems count="4">
    <i>
      <x v="2"/>
    </i>
    <i>
      <x v="3"/>
    </i>
    <i>
      <x v="4"/>
    </i>
    <i t="grand">
      <x/>
    </i>
  </colItems>
  <pageFields count="1">
    <pageField fld="3" hier="-1"/>
  </pageFields>
  <dataFields count="1">
    <dataField name="평균 : 나이" fld="8" subtotal="average" showDataAs="percentOfTotal" baseField="6" baseItem="0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M35"/>
  <sheetViews>
    <sheetView workbookViewId="0">
      <selection activeCell="F1" sqref="F1:K23"/>
    </sheetView>
  </sheetViews>
  <sheetFormatPr defaultRowHeight="17.399999999999999"/>
  <cols>
    <col min="1" max="1" width="9" customWidth="1"/>
    <col min="2" max="2" width="7.09765625" customWidth="1"/>
    <col min="3" max="4" width="9" customWidth="1"/>
    <col min="5" max="5" width="10.5" customWidth="1"/>
    <col min="6" max="10" width="9" customWidth="1"/>
    <col min="11" max="11" width="5.5" customWidth="1"/>
    <col min="12" max="12" width="5.8984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200104</v>
      </c>
      <c r="B2" s="2" t="s">
        <v>12</v>
      </c>
      <c r="C2" s="2" t="s">
        <v>13</v>
      </c>
      <c r="D2" s="2" t="s">
        <v>14</v>
      </c>
      <c r="E2" s="3">
        <v>43469</v>
      </c>
      <c r="F2" s="4">
        <v>10</v>
      </c>
      <c r="G2" s="4">
        <v>0</v>
      </c>
      <c r="H2" s="4">
        <v>0</v>
      </c>
      <c r="I2" s="4">
        <v>90</v>
      </c>
      <c r="J2" s="4">
        <v>70</v>
      </c>
      <c r="K2" s="4">
        <v>34</v>
      </c>
      <c r="L2" s="2" t="s">
        <v>15</v>
      </c>
    </row>
    <row r="3" spans="1:12">
      <c r="A3" s="2">
        <v>200126</v>
      </c>
      <c r="B3" s="2" t="s">
        <v>16</v>
      </c>
      <c r="C3" s="2" t="s">
        <v>17</v>
      </c>
      <c r="D3" s="2" t="s">
        <v>18</v>
      </c>
      <c r="E3" s="3">
        <v>44198</v>
      </c>
      <c r="F3" s="4">
        <v>90</v>
      </c>
      <c r="G3" s="4">
        <v>80</v>
      </c>
      <c r="H3" s="4">
        <v>90</v>
      </c>
      <c r="I3" s="4">
        <v>80</v>
      </c>
      <c r="J3" s="4">
        <v>85</v>
      </c>
      <c r="K3" s="4">
        <v>85</v>
      </c>
      <c r="L3" s="2" t="s">
        <v>19</v>
      </c>
    </row>
    <row r="4" spans="1:12">
      <c r="A4" s="2">
        <v>200123</v>
      </c>
      <c r="B4" s="2" t="s">
        <v>20</v>
      </c>
      <c r="C4" s="2" t="s">
        <v>21</v>
      </c>
      <c r="D4" s="2" t="s">
        <v>14</v>
      </c>
      <c r="E4" s="3">
        <v>44055</v>
      </c>
      <c r="F4" s="4">
        <v>100</v>
      </c>
      <c r="G4" s="4">
        <v>56</v>
      </c>
      <c r="H4" s="4">
        <v>64</v>
      </c>
      <c r="I4" s="4">
        <v>80</v>
      </c>
      <c r="J4" s="4">
        <v>100</v>
      </c>
      <c r="K4" s="4">
        <v>80</v>
      </c>
      <c r="L4" s="2" t="s">
        <v>22</v>
      </c>
    </row>
    <row r="5" spans="1:12">
      <c r="A5" s="2">
        <v>200134</v>
      </c>
      <c r="B5" s="2" t="s">
        <v>23</v>
      </c>
      <c r="C5" s="2" t="s">
        <v>13</v>
      </c>
      <c r="D5" s="2" t="s">
        <v>24</v>
      </c>
      <c r="E5" s="3">
        <v>44203</v>
      </c>
      <c r="F5" s="4">
        <v>70</v>
      </c>
      <c r="G5" s="4">
        <v>52</v>
      </c>
      <c r="H5" s="4">
        <v>76</v>
      </c>
      <c r="I5" s="4">
        <v>90</v>
      </c>
      <c r="J5" s="4">
        <v>100</v>
      </c>
      <c r="K5" s="4">
        <v>77.599999999999994</v>
      </c>
      <c r="L5" s="2" t="s">
        <v>22</v>
      </c>
    </row>
    <row r="6" spans="1:12">
      <c r="A6" s="2">
        <v>200114</v>
      </c>
      <c r="B6" s="2" t="s">
        <v>25</v>
      </c>
      <c r="C6" s="2" t="s">
        <v>13</v>
      </c>
      <c r="D6" s="2" t="s">
        <v>14</v>
      </c>
      <c r="E6" s="3">
        <v>44044</v>
      </c>
      <c r="F6" s="4">
        <v>100</v>
      </c>
      <c r="G6" s="4">
        <v>60</v>
      </c>
      <c r="H6" s="4">
        <v>48</v>
      </c>
      <c r="I6" s="4">
        <v>90</v>
      </c>
      <c r="J6" s="4">
        <v>100</v>
      </c>
      <c r="K6" s="4">
        <v>79.599999999999994</v>
      </c>
      <c r="L6" s="2" t="s">
        <v>22</v>
      </c>
    </row>
    <row r="7" spans="1:12">
      <c r="A7" s="2">
        <v>200137</v>
      </c>
      <c r="B7" s="2" t="s">
        <v>26</v>
      </c>
      <c r="C7" s="2" t="s">
        <v>13</v>
      </c>
      <c r="D7" s="2" t="s">
        <v>27</v>
      </c>
      <c r="E7" s="3">
        <v>44928</v>
      </c>
      <c r="F7" s="4">
        <v>100</v>
      </c>
      <c r="G7" s="4">
        <v>76</v>
      </c>
      <c r="H7" s="4">
        <v>80</v>
      </c>
      <c r="I7" s="4">
        <v>100</v>
      </c>
      <c r="J7" s="4">
        <v>100</v>
      </c>
      <c r="K7" s="4">
        <v>91.2</v>
      </c>
      <c r="L7" s="2" t="s">
        <v>19</v>
      </c>
    </row>
    <row r="8" spans="1:12">
      <c r="A8" s="2">
        <v>200131</v>
      </c>
      <c r="B8" s="2" t="s">
        <v>28</v>
      </c>
      <c r="C8" s="2" t="s">
        <v>29</v>
      </c>
      <c r="D8" s="2" t="s">
        <v>27</v>
      </c>
      <c r="E8" s="3">
        <v>44203</v>
      </c>
      <c r="F8" s="4">
        <v>90</v>
      </c>
      <c r="G8" s="4">
        <v>76</v>
      </c>
      <c r="H8" s="4">
        <v>72</v>
      </c>
      <c r="I8" s="4">
        <v>100</v>
      </c>
      <c r="J8" s="4">
        <v>100</v>
      </c>
      <c r="K8" s="4">
        <v>87.6</v>
      </c>
      <c r="L8" s="2" t="s">
        <v>19</v>
      </c>
    </row>
    <row r="9" spans="1:12">
      <c r="A9" s="2">
        <v>200133</v>
      </c>
      <c r="B9" s="2" t="s">
        <v>30</v>
      </c>
      <c r="C9" s="2" t="s">
        <v>13</v>
      </c>
      <c r="D9" s="2" t="s">
        <v>24</v>
      </c>
      <c r="E9" s="3">
        <v>44203</v>
      </c>
      <c r="F9" s="4">
        <v>64</v>
      </c>
      <c r="G9" s="4">
        <v>90</v>
      </c>
      <c r="H9" s="4">
        <v>76</v>
      </c>
      <c r="I9" s="4">
        <v>90</v>
      </c>
      <c r="J9" s="4">
        <v>80</v>
      </c>
      <c r="K9" s="4">
        <v>80</v>
      </c>
      <c r="L9" s="2" t="s">
        <v>22</v>
      </c>
    </row>
    <row r="10" spans="1:12">
      <c r="A10" s="2">
        <v>200129</v>
      </c>
      <c r="B10" s="2" t="s">
        <v>31</v>
      </c>
      <c r="C10" s="2" t="s">
        <v>13</v>
      </c>
      <c r="D10" s="2" t="s">
        <v>27</v>
      </c>
      <c r="E10" s="3">
        <v>44203</v>
      </c>
      <c r="F10" s="4">
        <v>100</v>
      </c>
      <c r="G10" s="4">
        <v>88</v>
      </c>
      <c r="H10" s="4">
        <v>72</v>
      </c>
      <c r="I10" s="4">
        <v>100</v>
      </c>
      <c r="J10" s="4">
        <v>100</v>
      </c>
      <c r="K10" s="4">
        <v>92</v>
      </c>
      <c r="L10" s="2" t="s">
        <v>19</v>
      </c>
    </row>
    <row r="11" spans="1:12">
      <c r="A11" s="2">
        <v>200127</v>
      </c>
      <c r="B11" s="2" t="s">
        <v>32</v>
      </c>
      <c r="C11" s="2" t="s">
        <v>17</v>
      </c>
      <c r="D11" s="2" t="s">
        <v>27</v>
      </c>
      <c r="E11" s="3">
        <v>44198</v>
      </c>
      <c r="F11" s="4">
        <v>100</v>
      </c>
      <c r="G11" s="4">
        <v>64</v>
      </c>
      <c r="H11" s="4">
        <v>72</v>
      </c>
      <c r="I11" s="4">
        <v>90</v>
      </c>
      <c r="J11" s="4">
        <v>100</v>
      </c>
      <c r="K11" s="4">
        <v>85.2</v>
      </c>
      <c r="L11" s="2" t="s">
        <v>19</v>
      </c>
    </row>
    <row r="12" spans="1:12">
      <c r="A12" s="2">
        <v>200112</v>
      </c>
      <c r="B12" s="2" t="s">
        <v>33</v>
      </c>
      <c r="C12" s="2" t="s">
        <v>17</v>
      </c>
      <c r="D12" s="2" t="s">
        <v>14</v>
      </c>
      <c r="E12" s="3">
        <v>44044</v>
      </c>
      <c r="F12" s="4">
        <v>90</v>
      </c>
      <c r="G12" s="4">
        <v>100</v>
      </c>
      <c r="H12" s="4">
        <v>100</v>
      </c>
      <c r="I12" s="4">
        <v>95</v>
      </c>
      <c r="J12" s="4">
        <v>90</v>
      </c>
      <c r="K12" s="4">
        <v>95</v>
      </c>
      <c r="L12" s="2" t="s">
        <v>19</v>
      </c>
    </row>
    <row r="13" spans="1:12">
      <c r="A13" s="2">
        <v>200120</v>
      </c>
      <c r="B13" s="2" t="s">
        <v>34</v>
      </c>
      <c r="C13" s="2" t="s">
        <v>17</v>
      </c>
      <c r="D13" s="2" t="s">
        <v>24</v>
      </c>
      <c r="E13" s="3">
        <v>40762</v>
      </c>
      <c r="F13" s="4">
        <v>100</v>
      </c>
      <c r="G13" s="4">
        <v>90</v>
      </c>
      <c r="H13" s="4">
        <v>100</v>
      </c>
      <c r="I13" s="4">
        <v>90</v>
      </c>
      <c r="J13" s="4">
        <v>95</v>
      </c>
      <c r="K13" s="4">
        <v>95</v>
      </c>
      <c r="L13" s="2" t="s">
        <v>19</v>
      </c>
    </row>
    <row r="14" spans="1:12">
      <c r="A14" s="2">
        <v>200128</v>
      </c>
      <c r="B14" s="2" t="s">
        <v>35</v>
      </c>
      <c r="C14" s="2" t="s">
        <v>21</v>
      </c>
      <c r="D14" s="2" t="s">
        <v>18</v>
      </c>
      <c r="E14" s="3">
        <v>44198</v>
      </c>
      <c r="F14" s="4">
        <v>100</v>
      </c>
      <c r="G14" s="4">
        <v>68</v>
      </c>
      <c r="H14" s="4">
        <v>72</v>
      </c>
      <c r="I14" s="4">
        <v>90</v>
      </c>
      <c r="J14" s="4">
        <v>100</v>
      </c>
      <c r="K14" s="4">
        <v>86</v>
      </c>
      <c r="L14" s="2" t="s">
        <v>19</v>
      </c>
    </row>
    <row r="15" spans="1:12">
      <c r="A15" s="2">
        <v>200119</v>
      </c>
      <c r="B15" s="2" t="s">
        <v>36</v>
      </c>
      <c r="C15" s="2" t="s">
        <v>21</v>
      </c>
      <c r="D15" s="2" t="s">
        <v>14</v>
      </c>
      <c r="E15" s="3">
        <v>44050</v>
      </c>
      <c r="F15" s="4">
        <v>100</v>
      </c>
      <c r="G15" s="4">
        <v>44</v>
      </c>
      <c r="H15" s="4">
        <v>60</v>
      </c>
      <c r="I15" s="4">
        <v>90</v>
      </c>
      <c r="J15" s="4">
        <v>90</v>
      </c>
      <c r="K15" s="4">
        <v>76.8</v>
      </c>
      <c r="L15" s="2" t="s">
        <v>22</v>
      </c>
    </row>
    <row r="16" spans="1:12">
      <c r="A16" s="2">
        <v>200116</v>
      </c>
      <c r="B16" s="2" t="s">
        <v>37</v>
      </c>
      <c r="C16" s="2" t="s">
        <v>17</v>
      </c>
      <c r="D16" s="2" t="s">
        <v>14</v>
      </c>
      <c r="E16" s="3">
        <v>44044</v>
      </c>
      <c r="F16" s="4">
        <v>56</v>
      </c>
      <c r="G16" s="4">
        <v>80</v>
      </c>
      <c r="H16" s="4">
        <v>56</v>
      </c>
      <c r="I16" s="4">
        <v>80</v>
      </c>
      <c r="J16" s="4">
        <v>90</v>
      </c>
      <c r="K16" s="4">
        <v>72.400000000000006</v>
      </c>
      <c r="L16" s="2" t="s">
        <v>22</v>
      </c>
    </row>
    <row r="17" spans="1:13">
      <c r="A17" s="2">
        <v>200135</v>
      </c>
      <c r="B17" s="2" t="s">
        <v>38</v>
      </c>
      <c r="C17" s="2" t="s">
        <v>17</v>
      </c>
      <c r="D17" s="2" t="s">
        <v>27</v>
      </c>
      <c r="E17" s="3">
        <v>44928</v>
      </c>
      <c r="F17" s="4">
        <v>100</v>
      </c>
      <c r="G17" s="4">
        <v>72</v>
      </c>
      <c r="H17" s="4">
        <v>80</v>
      </c>
      <c r="I17" s="4">
        <v>100</v>
      </c>
      <c r="J17" s="4">
        <v>100</v>
      </c>
      <c r="K17" s="4">
        <v>90.4</v>
      </c>
      <c r="L17" s="2" t="s">
        <v>19</v>
      </c>
    </row>
    <row r="18" spans="1:13">
      <c r="A18" s="2">
        <v>200110</v>
      </c>
      <c r="B18" s="2" t="s">
        <v>39</v>
      </c>
      <c r="C18" s="2" t="s">
        <v>13</v>
      </c>
      <c r="D18" s="2" t="s">
        <v>14</v>
      </c>
      <c r="E18" s="3">
        <v>43474</v>
      </c>
      <c r="F18" s="4">
        <v>90</v>
      </c>
      <c r="G18" s="4">
        <v>48</v>
      </c>
      <c r="H18" s="4">
        <v>44</v>
      </c>
      <c r="I18" s="4">
        <v>80</v>
      </c>
      <c r="J18" s="4">
        <v>100</v>
      </c>
      <c r="K18" s="4">
        <v>72.400000000000006</v>
      </c>
      <c r="L18" s="2" t="s">
        <v>22</v>
      </c>
    </row>
    <row r="19" spans="1:13">
      <c r="A19" s="2">
        <v>200130</v>
      </c>
      <c r="B19" s="2" t="s">
        <v>40</v>
      </c>
      <c r="C19" s="2" t="s">
        <v>29</v>
      </c>
      <c r="D19" s="2" t="s">
        <v>27</v>
      </c>
      <c r="E19" s="3">
        <v>44203</v>
      </c>
      <c r="F19" s="4">
        <v>90</v>
      </c>
      <c r="G19" s="4">
        <v>68</v>
      </c>
      <c r="H19" s="4">
        <v>72</v>
      </c>
      <c r="I19" s="4">
        <v>100</v>
      </c>
      <c r="J19" s="4">
        <v>100</v>
      </c>
      <c r="K19" s="4">
        <v>86</v>
      </c>
      <c r="L19" s="2" t="s">
        <v>19</v>
      </c>
    </row>
    <row r="20" spans="1:13">
      <c r="A20" s="2">
        <v>200132</v>
      </c>
      <c r="B20" s="2" t="s">
        <v>41</v>
      </c>
      <c r="C20" s="2" t="s">
        <v>17</v>
      </c>
      <c r="D20" s="2" t="s">
        <v>27</v>
      </c>
      <c r="E20" s="3">
        <v>44203</v>
      </c>
      <c r="F20" s="4">
        <v>100</v>
      </c>
      <c r="G20" s="4">
        <v>76</v>
      </c>
      <c r="H20" s="4">
        <v>76</v>
      </c>
      <c r="I20" s="4">
        <v>90</v>
      </c>
      <c r="J20" s="4">
        <v>100</v>
      </c>
      <c r="K20" s="4">
        <v>88.4</v>
      </c>
      <c r="L20" s="2" t="s">
        <v>19</v>
      </c>
    </row>
    <row r="21" spans="1:13">
      <c r="A21" s="2">
        <v>200124</v>
      </c>
      <c r="B21" s="2" t="s">
        <v>42</v>
      </c>
      <c r="C21" s="2" t="s">
        <v>17</v>
      </c>
      <c r="D21" s="2" t="s">
        <v>27</v>
      </c>
      <c r="E21" s="3">
        <v>44198</v>
      </c>
      <c r="F21" s="4">
        <v>70</v>
      </c>
      <c r="G21" s="4">
        <v>52</v>
      </c>
      <c r="H21" s="4">
        <v>64</v>
      </c>
      <c r="I21" s="4">
        <v>70</v>
      </c>
      <c r="J21" s="4">
        <v>90</v>
      </c>
      <c r="K21" s="4">
        <v>69.2</v>
      </c>
      <c r="L21" s="2" t="s">
        <v>15</v>
      </c>
    </row>
    <row r="22" spans="1:13">
      <c r="A22" s="2">
        <v>200106</v>
      </c>
      <c r="B22" s="2" t="s">
        <v>43</v>
      </c>
      <c r="C22" s="2" t="s">
        <v>29</v>
      </c>
      <c r="D22" s="2" t="s">
        <v>24</v>
      </c>
      <c r="E22" s="3">
        <v>43470</v>
      </c>
      <c r="F22" s="4">
        <v>50</v>
      </c>
      <c r="G22" s="4">
        <v>40</v>
      </c>
      <c r="H22" s="4">
        <v>28</v>
      </c>
      <c r="I22" s="4">
        <v>0</v>
      </c>
      <c r="J22" s="4">
        <v>90</v>
      </c>
      <c r="K22" s="4">
        <v>41.6</v>
      </c>
      <c r="L22" s="2" t="s">
        <v>15</v>
      </c>
    </row>
    <row r="23" spans="1:13">
      <c r="A23" s="2">
        <v>200136</v>
      </c>
      <c r="B23" s="2" t="s">
        <v>44</v>
      </c>
      <c r="C23" s="2" t="s">
        <v>21</v>
      </c>
      <c r="D23" s="2" t="s">
        <v>24</v>
      </c>
      <c r="E23" s="3">
        <v>44928</v>
      </c>
      <c r="F23" s="4">
        <v>100</v>
      </c>
      <c r="G23" s="4">
        <v>68</v>
      </c>
      <c r="H23" s="4">
        <v>80</v>
      </c>
      <c r="I23" s="4">
        <v>100</v>
      </c>
      <c r="J23" s="4">
        <v>100</v>
      </c>
      <c r="K23" s="4">
        <v>89.6</v>
      </c>
      <c r="L23" s="2" t="s">
        <v>19</v>
      </c>
    </row>
    <row r="24" spans="1:1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A25" t="s">
        <v>147</v>
      </c>
    </row>
    <row r="26" spans="1:13">
      <c r="A26" t="b">
        <f>AND(_xlfn.RANK.EQ(K2,$K$2:$K$23)&lt;=10,COUNTIF(F2:J2,"&gt;=70")=5)</f>
        <v>0</v>
      </c>
    </row>
    <row r="28" spans="1:13">
      <c r="A28" s="1" t="s">
        <v>0</v>
      </c>
      <c r="B28" s="1" t="s">
        <v>1</v>
      </c>
      <c r="C28" s="1" t="s">
        <v>5</v>
      </c>
      <c r="D28" s="1" t="s">
        <v>6</v>
      </c>
      <c r="E28" s="1" t="s">
        <v>7</v>
      </c>
      <c r="F28" s="1" t="s">
        <v>8</v>
      </c>
      <c r="G28" s="1" t="s">
        <v>9</v>
      </c>
      <c r="H28" s="1" t="s">
        <v>10</v>
      </c>
    </row>
    <row r="29" spans="1:13">
      <c r="A29" s="2">
        <v>200137</v>
      </c>
      <c r="B29" s="2" t="s">
        <v>26</v>
      </c>
      <c r="C29" s="4">
        <v>100</v>
      </c>
      <c r="D29" s="4">
        <v>76</v>
      </c>
      <c r="E29" s="4">
        <v>80</v>
      </c>
      <c r="F29" s="4">
        <v>100</v>
      </c>
      <c r="G29" s="4">
        <v>100</v>
      </c>
      <c r="H29" s="4">
        <v>91.2</v>
      </c>
    </row>
    <row r="30" spans="1:13">
      <c r="A30" s="2">
        <v>200131</v>
      </c>
      <c r="B30" s="2" t="s">
        <v>28</v>
      </c>
      <c r="C30" s="4">
        <v>90</v>
      </c>
      <c r="D30" s="4">
        <v>76</v>
      </c>
      <c r="E30" s="4">
        <v>72</v>
      </c>
      <c r="F30" s="4">
        <v>100</v>
      </c>
      <c r="G30" s="4">
        <v>100</v>
      </c>
      <c r="H30" s="4">
        <v>87.6</v>
      </c>
    </row>
    <row r="31" spans="1:13">
      <c r="A31" s="2">
        <v>200129</v>
      </c>
      <c r="B31" s="2" t="s">
        <v>31</v>
      </c>
      <c r="C31" s="4">
        <v>100</v>
      </c>
      <c r="D31" s="4">
        <v>88</v>
      </c>
      <c r="E31" s="4">
        <v>72</v>
      </c>
      <c r="F31" s="4">
        <v>100</v>
      </c>
      <c r="G31" s="4">
        <v>100</v>
      </c>
      <c r="H31" s="4">
        <v>92</v>
      </c>
    </row>
    <row r="32" spans="1:13">
      <c r="A32" s="2">
        <v>200112</v>
      </c>
      <c r="B32" s="2" t="s">
        <v>33</v>
      </c>
      <c r="C32" s="4">
        <v>90</v>
      </c>
      <c r="D32" s="4">
        <v>100</v>
      </c>
      <c r="E32" s="4">
        <v>100</v>
      </c>
      <c r="F32" s="4">
        <v>95</v>
      </c>
      <c r="G32" s="4">
        <v>90</v>
      </c>
      <c r="H32" s="4">
        <v>95</v>
      </c>
    </row>
    <row r="33" spans="1:8">
      <c r="A33" s="2">
        <v>200120</v>
      </c>
      <c r="B33" s="2" t="s">
        <v>34</v>
      </c>
      <c r="C33" s="4">
        <v>100</v>
      </c>
      <c r="D33" s="4">
        <v>90</v>
      </c>
      <c r="E33" s="4">
        <v>100</v>
      </c>
      <c r="F33" s="4">
        <v>90</v>
      </c>
      <c r="G33" s="4">
        <v>95</v>
      </c>
      <c r="H33" s="4">
        <v>95</v>
      </c>
    </row>
    <row r="34" spans="1:8">
      <c r="A34" s="2">
        <v>200135</v>
      </c>
      <c r="B34" s="2" t="s">
        <v>38</v>
      </c>
      <c r="C34" s="4">
        <v>100</v>
      </c>
      <c r="D34" s="4">
        <v>72</v>
      </c>
      <c r="E34" s="4">
        <v>80</v>
      </c>
      <c r="F34" s="4">
        <v>100</v>
      </c>
      <c r="G34" s="4">
        <v>100</v>
      </c>
      <c r="H34" s="4">
        <v>90.4</v>
      </c>
    </row>
    <row r="35" spans="1:8">
      <c r="A35" s="2">
        <v>200132</v>
      </c>
      <c r="B35" s="2" t="s">
        <v>41</v>
      </c>
      <c r="C35" s="4">
        <v>100</v>
      </c>
      <c r="D35" s="4">
        <v>76</v>
      </c>
      <c r="E35" s="4">
        <v>76</v>
      </c>
      <c r="F35" s="4">
        <v>90</v>
      </c>
      <c r="G35" s="4">
        <v>100</v>
      </c>
      <c r="H35" s="4">
        <v>88.4</v>
      </c>
    </row>
  </sheetData>
  <phoneticPr fontId="1" type="noConversion"/>
  <conditionalFormatting sqref="F2:K23">
    <cfRule type="expression" dxfId="7" priority="2">
      <formula>ISODD(COLUMN())</formula>
    </cfRule>
  </conditionalFormatting>
  <conditionalFormatting sqref="F1:K23">
    <cfRule type="expression" dxfId="4" priority="1">
      <formula>ISODD(COLUMN())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&amp;L작성시간은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F26"/>
  <sheetViews>
    <sheetView topLeftCell="A7" workbookViewId="0">
      <selection activeCell="D24" sqref="D24"/>
    </sheetView>
  </sheetViews>
  <sheetFormatPr defaultRowHeight="17.399999999999999"/>
  <cols>
    <col min="1" max="1" width="7.69921875" bestFit="1" customWidth="1"/>
    <col min="2" max="2" width="16.5" bestFit="1" customWidth="1"/>
    <col min="3" max="3" width="11.09765625" bestFit="1" customWidth="1"/>
    <col min="4" max="4" width="15.8984375" bestFit="1" customWidth="1"/>
    <col min="5" max="5" width="11.09765625" customWidth="1"/>
  </cols>
  <sheetData>
    <row r="1" spans="1:6">
      <c r="A1" t="s">
        <v>45</v>
      </c>
    </row>
    <row r="2" spans="1:6">
      <c r="A2" s="6" t="s">
        <v>1</v>
      </c>
      <c r="B2" s="6" t="s">
        <v>46</v>
      </c>
      <c r="C2" s="6" t="s">
        <v>47</v>
      </c>
      <c r="D2" s="6" t="s">
        <v>144</v>
      </c>
      <c r="E2" s="7" t="s">
        <v>48</v>
      </c>
      <c r="F2" s="7" t="s">
        <v>49</v>
      </c>
    </row>
    <row r="3" spans="1:6">
      <c r="A3" s="6" t="s">
        <v>50</v>
      </c>
      <c r="B3" s="6" t="s">
        <v>51</v>
      </c>
      <c r="C3" s="8">
        <v>29495</v>
      </c>
      <c r="D3" s="6" t="s">
        <v>52</v>
      </c>
      <c r="E3" s="9" cm="1">
        <f t="array" ref="E3">_xlfn.SWITCH(LEFT(D3,1),"1",30000,"2",60000,"3",80000,"4",100000,"5",120000,0)</f>
        <v>100000</v>
      </c>
      <c r="F3" s="6" t="str">
        <f>IF(AND(OR(LEFT(B3,3)="서울시",LEFT(B3,3)="부천시",LEFT(B3,3)="안양시"),YEAR(C3)&lt;=1981),"A조","B조")</f>
        <v>A조</v>
      </c>
    </row>
    <row r="4" spans="1:6">
      <c r="A4" s="6" t="s">
        <v>53</v>
      </c>
      <c r="B4" s="6" t="s">
        <v>54</v>
      </c>
      <c r="C4" s="8">
        <v>30458</v>
      </c>
      <c r="D4" s="6" t="s">
        <v>55</v>
      </c>
      <c r="E4" s="9" cm="1">
        <f t="array" ref="E4">_xlfn.SWITCH(LEFT(D4,1),"1",30000,"2",60000,"3",80000,"4",100000,"5",120000,0)</f>
        <v>80000</v>
      </c>
      <c r="F4" s="6" t="str">
        <f t="shared" ref="F4:F8" si="0">IF(AND(OR(LEFT(B4,3)="서울시",LEFT(B4,3)="부천시",LEFT(B4,3)="안양시"),YEAR(C4)&lt;=1981),"A조","B조")</f>
        <v>B조</v>
      </c>
    </row>
    <row r="5" spans="1:6">
      <c r="A5" s="6" t="s">
        <v>56</v>
      </c>
      <c r="B5" s="6" t="s">
        <v>57</v>
      </c>
      <c r="C5" s="8">
        <v>29681</v>
      </c>
      <c r="D5" s="6" t="s">
        <v>58</v>
      </c>
      <c r="E5" s="9" cm="1">
        <f t="array" ref="E5">_xlfn.SWITCH(LEFT(D5,1),"1",30000,"2",60000,"3",80000,"4",100000,"5",120000,0)</f>
        <v>120000</v>
      </c>
      <c r="F5" s="6" t="str">
        <f t="shared" si="0"/>
        <v>A조</v>
      </c>
    </row>
    <row r="6" spans="1:6">
      <c r="A6" s="6" t="s">
        <v>59</v>
      </c>
      <c r="B6" s="6" t="s">
        <v>60</v>
      </c>
      <c r="C6" s="8">
        <v>32182</v>
      </c>
      <c r="D6" s="6" t="s">
        <v>61</v>
      </c>
      <c r="E6" s="9" cm="1">
        <f t="array" ref="E6">_xlfn.SWITCH(LEFT(D6,1),"1",30000,"2",60000,"3",80000,"4",100000,"5",120000,0)</f>
        <v>60000</v>
      </c>
      <c r="F6" s="6" t="str">
        <f t="shared" si="0"/>
        <v>B조</v>
      </c>
    </row>
    <row r="7" spans="1:6">
      <c r="A7" s="6" t="s">
        <v>62</v>
      </c>
      <c r="B7" s="6" t="s">
        <v>63</v>
      </c>
      <c r="C7" s="8">
        <v>28962</v>
      </c>
      <c r="D7" s="6" t="s">
        <v>142</v>
      </c>
      <c r="E7" s="9" cm="1">
        <f t="array" ref="E7">_xlfn.SWITCH(LEFT(D7,1),"1",30000,"2",60000,"3",80000,"4",100000,"5",120000,0)</f>
        <v>0</v>
      </c>
      <c r="F7" s="6" t="str">
        <f t="shared" si="0"/>
        <v>A조</v>
      </c>
    </row>
    <row r="8" spans="1:6">
      <c r="A8" s="6" t="s">
        <v>64</v>
      </c>
      <c r="B8" s="6" t="s">
        <v>65</v>
      </c>
      <c r="C8" s="8">
        <v>34171</v>
      </c>
      <c r="D8" s="6" t="s">
        <v>143</v>
      </c>
      <c r="E8" s="9" cm="1">
        <f t="array" ref="E8">_xlfn.SWITCH(LEFT(D8,1),"1",30000,"2",60000,"3",80000,"4",100000,"5",120000,0)</f>
        <v>30000</v>
      </c>
      <c r="F8" s="6" t="str">
        <f t="shared" si="0"/>
        <v>B조</v>
      </c>
    </row>
    <row r="10" spans="1:6">
      <c r="A10" t="s">
        <v>145</v>
      </c>
    </row>
    <row r="11" spans="1:6">
      <c r="A11" s="6" t="s">
        <v>66</v>
      </c>
      <c r="B11" s="6" t="s">
        <v>67</v>
      </c>
      <c r="C11" s="6" t="s">
        <v>68</v>
      </c>
      <c r="D11" s="6" t="s">
        <v>69</v>
      </c>
      <c r="E11" s="7" t="s">
        <v>70</v>
      </c>
      <c r="F11" s="6" t="s">
        <v>71</v>
      </c>
    </row>
    <row r="12" spans="1:6">
      <c r="A12" s="11" t="s">
        <v>72</v>
      </c>
      <c r="B12" s="11" t="s">
        <v>73</v>
      </c>
      <c r="C12" s="11">
        <v>60</v>
      </c>
      <c r="D12" s="11">
        <v>9</v>
      </c>
      <c r="E12" s="10" cm="1">
        <f t="array" ref="E12">hs사용요금(C12,D12)</f>
        <v>127500</v>
      </c>
      <c r="F12" s="10">
        <v>35000</v>
      </c>
    </row>
    <row r="13" spans="1:6">
      <c r="A13" s="11" t="s">
        <v>74</v>
      </c>
      <c r="B13" s="11" t="s">
        <v>75</v>
      </c>
      <c r="C13" s="11">
        <v>30</v>
      </c>
      <c r="D13" s="11">
        <v>5</v>
      </c>
      <c r="E13" s="10" cm="1">
        <f t="array" ref="E13">hs사용요금(C13,D13)</f>
        <v>62500</v>
      </c>
      <c r="F13" s="10">
        <v>20000</v>
      </c>
    </row>
    <row r="14" spans="1:6">
      <c r="A14" s="11" t="s">
        <v>76</v>
      </c>
      <c r="B14" s="11" t="s">
        <v>77</v>
      </c>
      <c r="C14" s="11">
        <v>14</v>
      </c>
      <c r="D14" s="11">
        <v>3</v>
      </c>
      <c r="E14" s="10" cm="1">
        <f t="array" ref="E14">hs사용요금(C14,D14)</f>
        <v>33000</v>
      </c>
      <c r="F14" s="10">
        <v>50000</v>
      </c>
    </row>
    <row r="15" spans="1:6">
      <c r="A15" s="11" t="s">
        <v>78</v>
      </c>
      <c r="B15" s="11" t="s">
        <v>75</v>
      </c>
      <c r="C15" s="11">
        <v>30</v>
      </c>
      <c r="D15" s="11">
        <v>5</v>
      </c>
      <c r="E15" s="10" cm="1">
        <f t="array" ref="E15">hs사용요금(C15,D15)</f>
        <v>62500</v>
      </c>
      <c r="F15" s="10">
        <v>25000</v>
      </c>
    </row>
    <row r="16" spans="1:6">
      <c r="A16" s="11" t="s">
        <v>79</v>
      </c>
      <c r="B16" s="11" t="s">
        <v>73</v>
      </c>
      <c r="C16" s="11">
        <v>28</v>
      </c>
      <c r="D16" s="11">
        <v>5</v>
      </c>
      <c r="E16" s="10" cm="1">
        <f t="array" ref="E16">hs사용요금(C16,D16)</f>
        <v>69000</v>
      </c>
      <c r="F16" s="10">
        <v>50000</v>
      </c>
    </row>
    <row r="17" spans="1:6">
      <c r="A17" s="11" t="s">
        <v>80</v>
      </c>
      <c r="B17" s="11" t="s">
        <v>73</v>
      </c>
      <c r="C17" s="11">
        <v>25</v>
      </c>
      <c r="D17" s="11">
        <v>5</v>
      </c>
      <c r="E17" s="10" cm="1">
        <f t="array" ref="E17">hs사용요금(C17,D17)</f>
        <v>60000</v>
      </c>
      <c r="F17" s="10">
        <v>50000</v>
      </c>
    </row>
    <row r="18" spans="1:6">
      <c r="A18" s="11" t="s">
        <v>81</v>
      </c>
      <c r="B18" s="11" t="s">
        <v>77</v>
      </c>
      <c r="C18" s="11">
        <v>15</v>
      </c>
      <c r="D18" s="11">
        <v>3</v>
      </c>
      <c r="E18" s="10" cm="1">
        <f t="array" ref="E18">hs사용요금(C18,D18)</f>
        <v>36000</v>
      </c>
      <c r="F18" s="10">
        <v>35000</v>
      </c>
    </row>
    <row r="19" spans="1:6">
      <c r="A19" s="11" t="s">
        <v>82</v>
      </c>
      <c r="B19" s="11" t="s">
        <v>75</v>
      </c>
      <c r="C19" s="11">
        <v>23</v>
      </c>
      <c r="D19" s="11">
        <v>4</v>
      </c>
      <c r="E19" s="10" cm="1">
        <f t="array" ref="E19">hs사용요금(C19,D19)</f>
        <v>57000</v>
      </c>
      <c r="F19" s="10">
        <v>20000</v>
      </c>
    </row>
    <row r="20" spans="1:6">
      <c r="A20" s="11" t="s">
        <v>83</v>
      </c>
      <c r="B20" s="11" t="s">
        <v>77</v>
      </c>
      <c r="C20" s="11">
        <v>54</v>
      </c>
      <c r="D20" s="11">
        <v>8</v>
      </c>
      <c r="E20" s="10" cm="1">
        <f t="array" ref="E20">hs사용요금(C20,D20)</f>
        <v>115000</v>
      </c>
      <c r="F20" s="10">
        <v>50000</v>
      </c>
    </row>
    <row r="22" spans="1:6">
      <c r="A22" t="s">
        <v>146</v>
      </c>
    </row>
    <row r="23" spans="1:6">
      <c r="A23" s="11" t="s">
        <v>67</v>
      </c>
      <c r="B23" s="7" t="s">
        <v>84</v>
      </c>
      <c r="D23" s="7" t="s">
        <v>85</v>
      </c>
    </row>
    <row r="24" spans="1:6">
      <c r="A24" s="11" t="s">
        <v>73</v>
      </c>
      <c r="B24" s="12">
        <f t="array" ref="B24">ABS(MEDIAN($F$12:$F$20)-MEDIAN(IF($B$12:$B$20=A24,$F$12:$F$20)))</f>
        <v>15000</v>
      </c>
      <c r="D24" s="10">
        <f t="array" ref="D24">MIN(IF(($B$12:$B$20="수영")*($C$12:$C$20&gt;=20),$E$12:$E$20))</f>
        <v>60000</v>
      </c>
    </row>
    <row r="25" spans="1:6">
      <c r="A25" s="11" t="s">
        <v>75</v>
      </c>
      <c r="B25" s="12">
        <f t="array" ref="B25">ABS(MEDIAN($F$12:$F$20)-MEDIAN(IF($B$12:$B$20=A25,$F$12:$F$20)))</f>
        <v>15000</v>
      </c>
    </row>
    <row r="26" spans="1:6">
      <c r="A26" s="11" t="s">
        <v>77</v>
      </c>
      <c r="B26" s="12">
        <f t="array" ref="B26">ABS(MEDIAN($F$12:$F$20)-MEDIAN(IF($B$12:$B$20=A26,$F$12:$F$20)))</f>
        <v>15000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3:E17"/>
  <sheetViews>
    <sheetView workbookViewId="0">
      <selection activeCell="B7" sqref="B7"/>
    </sheetView>
  </sheetViews>
  <sheetFormatPr defaultRowHeight="17.399999999999999"/>
  <cols>
    <col min="1" max="1" width="10.296875" bestFit="1" customWidth="1"/>
    <col min="2" max="4" width="13.69921875" bestFit="1" customWidth="1"/>
    <col min="5" max="5" width="7.5" bestFit="1" customWidth="1"/>
    <col min="6" max="29" width="10.8984375" bestFit="1" customWidth="1"/>
    <col min="30" max="30" width="7.5" bestFit="1" customWidth="1"/>
  </cols>
  <sheetData>
    <row r="3" spans="1:5">
      <c r="A3" s="21" t="s">
        <v>1</v>
      </c>
      <c r="B3" t="s">
        <v>164</v>
      </c>
    </row>
    <row r="5" spans="1:5">
      <c r="A5" s="21" t="s">
        <v>165</v>
      </c>
      <c r="B5" s="21" t="s">
        <v>163</v>
      </c>
    </row>
    <row r="6" spans="1:5">
      <c r="A6" s="21" t="s">
        <v>162</v>
      </c>
      <c r="B6" t="s">
        <v>159</v>
      </c>
      <c r="C6" t="s">
        <v>161</v>
      </c>
      <c r="D6" t="s">
        <v>160</v>
      </c>
      <c r="E6" t="s">
        <v>148</v>
      </c>
    </row>
    <row r="7" spans="1:5">
      <c r="A7" t="s">
        <v>152</v>
      </c>
      <c r="B7" s="22">
        <v>0</v>
      </c>
      <c r="C7" s="22">
        <v>0.81841432225063937</v>
      </c>
      <c r="D7" s="22">
        <v>1.1253196930946292</v>
      </c>
      <c r="E7" s="22">
        <v>1.0230179028132993</v>
      </c>
    </row>
    <row r="8" spans="1:5">
      <c r="A8" t="s">
        <v>151</v>
      </c>
      <c r="B8" s="22">
        <v>0.92071611253196928</v>
      </c>
      <c r="C8" s="22">
        <v>0.92071611253196928</v>
      </c>
      <c r="D8" s="22">
        <v>0</v>
      </c>
      <c r="E8" s="22">
        <v>0.92071611253196928</v>
      </c>
    </row>
    <row r="9" spans="1:5">
      <c r="A9" t="s">
        <v>150</v>
      </c>
      <c r="B9" s="22">
        <v>0.88661551577152597</v>
      </c>
      <c r="C9" s="22">
        <v>1.0457516339869282</v>
      </c>
      <c r="D9" s="22">
        <v>1.0230179028132993</v>
      </c>
      <c r="E9" s="22">
        <v>1.0093776641091219</v>
      </c>
    </row>
    <row r="10" spans="1:5">
      <c r="A10" t="s">
        <v>154</v>
      </c>
      <c r="B10" s="22">
        <v>1.1253196930946292</v>
      </c>
      <c r="C10" s="22">
        <v>1.0912190963341859</v>
      </c>
      <c r="D10" s="22">
        <v>0.95481670929241269</v>
      </c>
      <c r="E10" s="22">
        <v>1.0571184995737426</v>
      </c>
    </row>
    <row r="11" spans="1:5">
      <c r="A11" t="s">
        <v>157</v>
      </c>
      <c r="B11" s="22">
        <v>1.1253196930946292</v>
      </c>
      <c r="C11" s="22">
        <v>1.1082693947144076</v>
      </c>
      <c r="D11" s="22">
        <v>0</v>
      </c>
      <c r="E11" s="22">
        <v>1.1139528275078148</v>
      </c>
    </row>
    <row r="12" spans="1:5">
      <c r="A12" t="s">
        <v>155</v>
      </c>
      <c r="B12" s="22">
        <v>0</v>
      </c>
      <c r="C12" s="22">
        <v>1.0230179028132993</v>
      </c>
      <c r="D12" s="22">
        <v>1.0912190963341859</v>
      </c>
      <c r="E12" s="22">
        <v>1.068485365160557</v>
      </c>
    </row>
    <row r="13" spans="1:5">
      <c r="A13" t="s">
        <v>158</v>
      </c>
      <c r="B13" s="22">
        <v>0.78431372549019607</v>
      </c>
      <c r="C13" s="22">
        <v>1.0400682011935209</v>
      </c>
      <c r="D13" s="22">
        <v>0</v>
      </c>
      <c r="E13" s="22">
        <v>0.95481670929241269</v>
      </c>
    </row>
    <row r="14" spans="1:5">
      <c r="A14" t="s">
        <v>153</v>
      </c>
      <c r="B14" s="22">
        <v>0.90366581415174763</v>
      </c>
      <c r="C14" s="22">
        <v>0.92071611253196928</v>
      </c>
      <c r="D14" s="22">
        <v>0.95481670929241269</v>
      </c>
      <c r="E14" s="22">
        <v>0.92071611253196928</v>
      </c>
    </row>
    <row r="15" spans="1:5">
      <c r="A15" t="s">
        <v>156</v>
      </c>
      <c r="B15" s="22">
        <v>0.88661551577152597</v>
      </c>
      <c r="C15" s="22">
        <v>1.0741687979539642</v>
      </c>
      <c r="D15" s="22">
        <v>0</v>
      </c>
      <c r="E15" s="22">
        <v>1.0116510372264849</v>
      </c>
    </row>
    <row r="16" spans="1:5">
      <c r="A16" t="s">
        <v>149</v>
      </c>
      <c r="B16" s="22">
        <v>0.97186700767263434</v>
      </c>
      <c r="C16" s="22">
        <v>1.0457516339869282</v>
      </c>
      <c r="D16" s="22">
        <v>0.98891730605285599</v>
      </c>
      <c r="E16" s="22">
        <v>1.0084033613445378</v>
      </c>
    </row>
    <row r="17" spans="1:5">
      <c r="A17" t="s">
        <v>148</v>
      </c>
      <c r="B17" s="22">
        <v>0.94551654653956441</v>
      </c>
      <c r="C17" s="22">
        <v>1.0127877237851663</v>
      </c>
      <c r="D17" s="22">
        <v>1.0381737235957185</v>
      </c>
      <c r="E17" s="22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A1:N16"/>
  <sheetViews>
    <sheetView workbookViewId="0">
      <selection activeCell="C15" sqref="C15"/>
    </sheetView>
  </sheetViews>
  <sheetFormatPr defaultRowHeight="17.399999999999999"/>
  <cols>
    <col min="1" max="1" width="11" bestFit="1" customWidth="1"/>
    <col min="2" max="3" width="7.09765625" bestFit="1" customWidth="1"/>
    <col min="4" max="4" width="9.3984375" bestFit="1" customWidth="1"/>
    <col min="5" max="5" width="2.69921875" customWidth="1"/>
    <col min="6" max="6" width="11" bestFit="1" customWidth="1"/>
    <col min="7" max="8" width="7.09765625" bestFit="1" customWidth="1"/>
    <col min="9" max="9" width="9.3984375" bestFit="1" customWidth="1"/>
    <col min="10" max="10" width="2.3984375" customWidth="1"/>
    <col min="11" max="11" width="11" bestFit="1" customWidth="1"/>
    <col min="12" max="13" width="7.09765625" bestFit="1" customWidth="1"/>
    <col min="14" max="14" width="9.3984375" bestFit="1" customWidth="1"/>
  </cols>
  <sheetData>
    <row r="1" spans="1:14" ht="19.2">
      <c r="A1" s="19" t="s">
        <v>95</v>
      </c>
      <c r="B1" s="19"/>
      <c r="C1" s="19"/>
      <c r="D1" s="19"/>
      <c r="F1" s="19" t="s">
        <v>96</v>
      </c>
      <c r="G1" s="19"/>
      <c r="H1" s="19"/>
      <c r="I1" s="19"/>
      <c r="K1" s="19" t="s">
        <v>97</v>
      </c>
      <c r="L1" s="19"/>
      <c r="M1" s="19"/>
      <c r="N1" s="19"/>
    </row>
    <row r="2" spans="1:14">
      <c r="D2" t="s">
        <v>98</v>
      </c>
      <c r="I2" t="s">
        <v>98</v>
      </c>
      <c r="N2" t="s">
        <v>98</v>
      </c>
    </row>
    <row r="3" spans="1:14">
      <c r="A3" s="13" t="s">
        <v>86</v>
      </c>
      <c r="B3" s="13" t="s">
        <v>87</v>
      </c>
      <c r="C3" s="13" t="s">
        <v>88</v>
      </c>
      <c r="D3" s="13" t="s">
        <v>89</v>
      </c>
      <c r="F3" s="13" t="s">
        <v>86</v>
      </c>
      <c r="G3" s="13" t="s">
        <v>87</v>
      </c>
      <c r="H3" s="13" t="s">
        <v>88</v>
      </c>
      <c r="I3" s="13" t="s">
        <v>89</v>
      </c>
      <c r="K3" s="13" t="s">
        <v>86</v>
      </c>
      <c r="L3" s="13" t="s">
        <v>87</v>
      </c>
      <c r="M3" s="13" t="s">
        <v>88</v>
      </c>
      <c r="N3" s="13" t="s">
        <v>89</v>
      </c>
    </row>
    <row r="4" spans="1:14">
      <c r="A4" s="6" t="s">
        <v>90</v>
      </c>
      <c r="B4" s="11">
        <v>120</v>
      </c>
      <c r="C4" s="11">
        <v>50</v>
      </c>
      <c r="D4" s="11">
        <v>60</v>
      </c>
      <c r="F4" s="6" t="s">
        <v>90</v>
      </c>
      <c r="G4" s="11">
        <v>100</v>
      </c>
      <c r="H4" s="11">
        <v>85</v>
      </c>
      <c r="I4" s="11">
        <v>68</v>
      </c>
      <c r="K4" s="6" t="s">
        <v>90</v>
      </c>
      <c r="L4" s="11">
        <v>110</v>
      </c>
      <c r="M4" s="11">
        <v>88</v>
      </c>
      <c r="N4" s="11">
        <v>100</v>
      </c>
    </row>
    <row r="5" spans="1:14">
      <c r="A5" s="6" t="s">
        <v>91</v>
      </c>
      <c r="B5" s="11">
        <v>85</v>
      </c>
      <c r="C5" s="11">
        <v>90</v>
      </c>
      <c r="D5" s="11">
        <v>52</v>
      </c>
      <c r="F5" s="6" t="s">
        <v>91</v>
      </c>
      <c r="G5" s="11">
        <v>90</v>
      </c>
      <c r="H5" s="11">
        <v>48</v>
      </c>
      <c r="I5" s="11">
        <v>60</v>
      </c>
      <c r="K5" s="6" t="s">
        <v>91</v>
      </c>
      <c r="L5" s="11">
        <v>96</v>
      </c>
      <c r="M5" s="11">
        <v>102</v>
      </c>
      <c r="N5" s="11">
        <v>88</v>
      </c>
    </row>
    <row r="6" spans="1:14">
      <c r="A6" s="6" t="s">
        <v>92</v>
      </c>
      <c r="B6" s="11">
        <v>78</v>
      </c>
      <c r="C6" s="11">
        <v>80</v>
      </c>
      <c r="D6" s="11">
        <v>55</v>
      </c>
      <c r="F6" s="6" t="s">
        <v>92</v>
      </c>
      <c r="G6" s="11">
        <v>98</v>
      </c>
      <c r="H6" s="11">
        <v>80</v>
      </c>
      <c r="I6" s="11">
        <v>60</v>
      </c>
      <c r="K6" s="6" t="s">
        <v>92</v>
      </c>
      <c r="L6" s="11">
        <v>80</v>
      </c>
      <c r="M6" s="11">
        <v>96</v>
      </c>
      <c r="N6" s="11">
        <v>76</v>
      </c>
    </row>
    <row r="7" spans="1:14">
      <c r="A7" s="6" t="s">
        <v>93</v>
      </c>
      <c r="B7" s="11">
        <v>125</v>
      </c>
      <c r="C7" s="11">
        <v>95</v>
      </c>
      <c r="D7" s="11">
        <v>66</v>
      </c>
      <c r="F7" s="6" t="s">
        <v>93</v>
      </c>
      <c r="G7" s="11">
        <v>80</v>
      </c>
      <c r="H7" s="11">
        <v>53</v>
      </c>
      <c r="I7" s="11">
        <v>53</v>
      </c>
      <c r="K7" s="6" t="s">
        <v>93</v>
      </c>
      <c r="L7" s="11">
        <v>105</v>
      </c>
      <c r="M7" s="11">
        <v>75</v>
      </c>
      <c r="N7" s="11">
        <v>78</v>
      </c>
    </row>
    <row r="8" spans="1:14">
      <c r="A8" s="6" t="s">
        <v>94</v>
      </c>
      <c r="B8" s="11">
        <v>83</v>
      </c>
      <c r="C8" s="11">
        <v>78</v>
      </c>
      <c r="D8" s="11">
        <v>86</v>
      </c>
      <c r="F8" s="6" t="s">
        <v>94</v>
      </c>
      <c r="G8" s="11">
        <v>110</v>
      </c>
      <c r="H8" s="11">
        <v>78</v>
      </c>
      <c r="I8" s="11">
        <v>80</v>
      </c>
      <c r="K8" s="6" t="s">
        <v>94</v>
      </c>
      <c r="L8" s="11">
        <v>78</v>
      </c>
      <c r="M8" s="11">
        <v>60</v>
      </c>
      <c r="N8" s="11">
        <v>84</v>
      </c>
    </row>
    <row r="10" spans="1:14" ht="19.2">
      <c r="A10" s="19" t="s">
        <v>99</v>
      </c>
      <c r="B10" s="19"/>
      <c r="C10" s="19"/>
      <c r="D10" s="19"/>
    </row>
    <row r="11" spans="1:14">
      <c r="A11" s="13" t="s">
        <v>86</v>
      </c>
      <c r="B11" s="13" t="s">
        <v>87</v>
      </c>
      <c r="C11" s="13" t="s">
        <v>88</v>
      </c>
      <c r="D11" s="13" t="s">
        <v>89</v>
      </c>
    </row>
    <row r="12" spans="1:14">
      <c r="A12" s="6" t="s">
        <v>90</v>
      </c>
      <c r="B12" s="11">
        <v>120</v>
      </c>
      <c r="C12" s="11">
        <v>88</v>
      </c>
      <c r="D12" s="11">
        <v>100</v>
      </c>
    </row>
    <row r="13" spans="1:14">
      <c r="A13" s="6" t="s">
        <v>91</v>
      </c>
      <c r="B13" s="11">
        <v>96</v>
      </c>
      <c r="C13" s="11">
        <v>102</v>
      </c>
      <c r="D13" s="11">
        <v>88</v>
      </c>
    </row>
    <row r="14" spans="1:14">
      <c r="A14" s="6" t="s">
        <v>92</v>
      </c>
      <c r="B14" s="11">
        <v>98</v>
      </c>
      <c r="C14" s="11">
        <v>96</v>
      </c>
      <c r="D14" s="11">
        <v>76</v>
      </c>
    </row>
    <row r="15" spans="1:14">
      <c r="A15" s="6" t="s">
        <v>93</v>
      </c>
      <c r="B15" s="11">
        <v>125</v>
      </c>
      <c r="C15" s="11">
        <v>95</v>
      </c>
      <c r="D15" s="11">
        <v>78</v>
      </c>
    </row>
    <row r="16" spans="1:14">
      <c r="A16" s="6" t="s">
        <v>94</v>
      </c>
      <c r="B16" s="11">
        <v>110</v>
      </c>
      <c r="C16" s="11">
        <v>78</v>
      </c>
      <c r="D16" s="11">
        <v>86</v>
      </c>
    </row>
  </sheetData>
  <dataConsolidate function="max" leftLabels="1" topLabels="1">
    <dataRefs count="3">
      <dataRef ref="A3:D8" sheet="분석작업-2"/>
      <dataRef ref="F3:I8" sheet="분석작업-2"/>
      <dataRef ref="K3:N8" sheet="분석작업-2"/>
    </dataRefs>
  </dataConsolidate>
  <mergeCells count="4">
    <mergeCell ref="A1:D1"/>
    <mergeCell ref="F1:I1"/>
    <mergeCell ref="K1:N1"/>
    <mergeCell ref="A10:D10"/>
  </mergeCells>
  <phoneticPr fontId="1" type="noConversion"/>
  <conditionalFormatting sqref="B12:D16">
    <cfRule type="top10" dxfId="3" priority="1" bottom="1" rank="1"/>
    <cfRule type="top10" dxfId="2" priority="2" rank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B1:F13"/>
  <sheetViews>
    <sheetView topLeftCell="A13" workbookViewId="0"/>
  </sheetViews>
  <sheetFormatPr defaultRowHeight="17.399999999999999"/>
  <cols>
    <col min="1" max="1" width="2.19921875" customWidth="1"/>
  </cols>
  <sheetData>
    <row r="1" spans="2:6">
      <c r="C1" s="20" t="s">
        <v>100</v>
      </c>
      <c r="D1" s="20"/>
      <c r="E1" s="20"/>
      <c r="F1" s="20"/>
    </row>
    <row r="3" spans="2:6">
      <c r="B3" s="6" t="s">
        <v>101</v>
      </c>
      <c r="C3" s="6" t="s">
        <v>102</v>
      </c>
      <c r="D3" s="6" t="s">
        <v>103</v>
      </c>
      <c r="E3" s="6" t="s">
        <v>104</v>
      </c>
      <c r="F3" s="6" t="s">
        <v>105</v>
      </c>
    </row>
    <row r="4" spans="2:6">
      <c r="B4" s="6">
        <v>1</v>
      </c>
      <c r="C4" s="6" t="s">
        <v>106</v>
      </c>
      <c r="D4" s="6">
        <v>75</v>
      </c>
      <c r="E4" s="6">
        <v>73</v>
      </c>
      <c r="F4" s="6">
        <v>80</v>
      </c>
    </row>
    <row r="5" spans="2:6">
      <c r="B5" s="6">
        <v>2</v>
      </c>
      <c r="C5" s="6" t="s">
        <v>107</v>
      </c>
      <c r="D5" s="6">
        <v>79</v>
      </c>
      <c r="E5" s="6">
        <v>71</v>
      </c>
      <c r="F5" s="6">
        <v>70</v>
      </c>
    </row>
    <row r="6" spans="2:6">
      <c r="B6" s="6">
        <v>3</v>
      </c>
      <c r="C6" s="6" t="s">
        <v>108</v>
      </c>
      <c r="D6" s="6">
        <v>71</v>
      </c>
      <c r="E6" s="6">
        <v>68</v>
      </c>
      <c r="F6" s="6">
        <v>64</v>
      </c>
    </row>
    <row r="7" spans="2:6">
      <c r="B7" s="6">
        <v>4</v>
      </c>
      <c r="C7" s="6" t="s">
        <v>109</v>
      </c>
      <c r="D7" s="6">
        <v>80</v>
      </c>
      <c r="E7" s="6">
        <v>82</v>
      </c>
      <c r="F7" s="6">
        <v>78</v>
      </c>
    </row>
    <row r="8" spans="2:6">
      <c r="B8" s="6">
        <v>5</v>
      </c>
      <c r="C8" s="6" t="s">
        <v>110</v>
      </c>
      <c r="D8" s="6">
        <v>77</v>
      </c>
      <c r="E8" s="6">
        <v>75</v>
      </c>
      <c r="F8" s="6">
        <v>79</v>
      </c>
    </row>
    <row r="9" spans="2:6">
      <c r="B9" s="6">
        <v>6</v>
      </c>
      <c r="C9" s="6" t="s">
        <v>111</v>
      </c>
      <c r="D9" s="6">
        <v>88</v>
      </c>
      <c r="E9" s="6">
        <v>83</v>
      </c>
      <c r="F9" s="6">
        <v>79</v>
      </c>
    </row>
    <row r="10" spans="2:6">
      <c r="B10" s="6">
        <v>7</v>
      </c>
      <c r="C10" s="6" t="s">
        <v>112</v>
      </c>
      <c r="D10" s="6">
        <v>84</v>
      </c>
      <c r="E10" s="6">
        <v>78</v>
      </c>
      <c r="F10" s="6">
        <v>70</v>
      </c>
    </row>
    <row r="11" spans="2:6">
      <c r="B11" s="6">
        <v>8</v>
      </c>
      <c r="C11" s="6" t="s">
        <v>113</v>
      </c>
      <c r="D11" s="6">
        <v>80</v>
      </c>
      <c r="E11" s="6">
        <v>94</v>
      </c>
      <c r="F11" s="6">
        <v>94</v>
      </c>
    </row>
    <row r="12" spans="2:6">
      <c r="B12" s="6">
        <v>9</v>
      </c>
      <c r="C12" s="6" t="s">
        <v>114</v>
      </c>
      <c r="D12" s="6">
        <v>86</v>
      </c>
      <c r="E12" s="6">
        <v>88</v>
      </c>
      <c r="F12" s="6">
        <v>85</v>
      </c>
    </row>
    <row r="13" spans="2:6">
      <c r="B13" s="6">
        <v>10</v>
      </c>
      <c r="C13" s="6" t="s">
        <v>115</v>
      </c>
      <c r="D13" s="6">
        <v>90</v>
      </c>
      <c r="E13" s="6">
        <v>80</v>
      </c>
      <c r="F13" s="6">
        <v>91</v>
      </c>
    </row>
  </sheetData>
  <mergeCells count="1">
    <mergeCell ref="C1:F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B2:H8"/>
  <sheetViews>
    <sheetView tabSelected="1" workbookViewId="0">
      <selection activeCell="J12" sqref="J12"/>
    </sheetView>
  </sheetViews>
  <sheetFormatPr defaultRowHeight="17.399999999999999"/>
  <cols>
    <col min="1" max="1" width="3.8984375" customWidth="1"/>
  </cols>
  <sheetData>
    <row r="2" spans="2:8">
      <c r="B2" t="s">
        <v>119</v>
      </c>
    </row>
    <row r="3" spans="2:8">
      <c r="B3" s="14" t="s">
        <v>120</v>
      </c>
      <c r="C3" s="14" t="s">
        <v>121</v>
      </c>
      <c r="D3" s="14" t="s">
        <v>122</v>
      </c>
      <c r="E3" s="14" t="s">
        <v>116</v>
      </c>
      <c r="F3" s="14" t="s">
        <v>117</v>
      </c>
      <c r="G3" s="14" t="s">
        <v>118</v>
      </c>
      <c r="H3" s="15" t="s">
        <v>123</v>
      </c>
    </row>
    <row r="4" spans="2:8">
      <c r="B4" s="14" t="s">
        <v>124</v>
      </c>
      <c r="C4" s="23">
        <v>7</v>
      </c>
      <c r="D4" s="23">
        <v>3</v>
      </c>
      <c r="E4" s="23">
        <v>7</v>
      </c>
      <c r="F4" s="23">
        <v>3</v>
      </c>
      <c r="G4" s="23">
        <v>5</v>
      </c>
      <c r="H4" s="24">
        <f>SUM(C4:G4)</f>
        <v>25</v>
      </c>
    </row>
    <row r="5" spans="2:8">
      <c r="B5" s="14" t="s">
        <v>125</v>
      </c>
      <c r="C5" s="23">
        <v>-1</v>
      </c>
      <c r="D5" s="23">
        <v>3</v>
      </c>
      <c r="E5" s="23">
        <v>7</v>
      </c>
      <c r="F5" s="23">
        <v>3</v>
      </c>
      <c r="G5" s="23">
        <v>-1</v>
      </c>
      <c r="H5" s="24">
        <f>SUM(C5:G5)</f>
        <v>11</v>
      </c>
    </row>
    <row r="6" spans="2:8">
      <c r="B6" s="14" t="s">
        <v>126</v>
      </c>
      <c r="C6" s="23">
        <v>-1</v>
      </c>
      <c r="D6" s="23">
        <v>3</v>
      </c>
      <c r="E6" s="23">
        <v>-1</v>
      </c>
      <c r="F6" s="23">
        <v>3</v>
      </c>
      <c r="G6" s="23">
        <v>5</v>
      </c>
      <c r="H6" s="24">
        <f>SUM(C6:G6)</f>
        <v>9</v>
      </c>
    </row>
    <row r="7" spans="2:8">
      <c r="B7" s="14" t="s">
        <v>127</v>
      </c>
      <c r="C7" s="23">
        <v>7</v>
      </c>
      <c r="D7" s="23">
        <v>3</v>
      </c>
      <c r="E7" s="23">
        <v>7</v>
      </c>
      <c r="F7" s="23">
        <v>3</v>
      </c>
      <c r="G7" s="23">
        <v>5</v>
      </c>
      <c r="H7" s="24">
        <f>SUM(C7:G7)</f>
        <v>25</v>
      </c>
    </row>
    <row r="8" spans="2:8">
      <c r="B8" s="14" t="s">
        <v>128</v>
      </c>
      <c r="C8" s="23">
        <v>7</v>
      </c>
      <c r="D8" s="23">
        <v>-1</v>
      </c>
      <c r="E8" s="23">
        <v>7</v>
      </c>
      <c r="F8" s="23">
        <v>3</v>
      </c>
      <c r="G8" s="23">
        <v>5</v>
      </c>
      <c r="H8" s="24">
        <f>SUM(C8:G8)</f>
        <v>21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채점하기">
                <anchor moveWithCells="1" sizeWithCells="1">
                  <from>
                    <xdr:col>6</xdr:col>
                    <xdr:colOff>0</xdr:colOff>
                    <xdr:row>9</xdr:row>
                    <xdr:rowOff>15240</xdr:rowOff>
                  </from>
                  <to>
                    <xdr:col>7</xdr:col>
                    <xdr:colOff>0</xdr:colOff>
                    <xdr:row>10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결과보기">
                <anchor moveWithCells="1" sizeWithCells="1">
                  <from>
                    <xdr:col>7</xdr:col>
                    <xdr:colOff>0</xdr:colOff>
                    <xdr:row>9</xdr:row>
                    <xdr:rowOff>0</xdr:rowOff>
                  </from>
                  <to>
                    <xdr:col>7</xdr:col>
                    <xdr:colOff>662940</xdr:colOff>
                    <xdr:row>11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7"/>
  <sheetViews>
    <sheetView workbookViewId="0"/>
  </sheetViews>
  <sheetFormatPr defaultRowHeight="17.399999999999999"/>
  <sheetData>
    <row r="1" spans="1:7" ht="21">
      <c r="A1" s="16" t="s">
        <v>129</v>
      </c>
    </row>
    <row r="3" spans="1:7">
      <c r="A3" s="17" t="s">
        <v>130</v>
      </c>
      <c r="B3" s="17" t="s">
        <v>131</v>
      </c>
      <c r="C3" s="17" t="s">
        <v>132</v>
      </c>
      <c r="D3" s="17" t="s">
        <v>133</v>
      </c>
      <c r="E3" s="17" t="s">
        <v>134</v>
      </c>
      <c r="G3" t="s">
        <v>130</v>
      </c>
    </row>
    <row r="4" spans="1:7">
      <c r="A4" t="s">
        <v>135</v>
      </c>
      <c r="B4">
        <v>8000</v>
      </c>
      <c r="C4">
        <v>5</v>
      </c>
      <c r="D4" s="18">
        <v>40000</v>
      </c>
      <c r="E4">
        <v>4000</v>
      </c>
      <c r="G4" t="s">
        <v>136</v>
      </c>
    </row>
    <row r="5" spans="1:7">
      <c r="A5" t="s">
        <v>137</v>
      </c>
      <c r="B5">
        <v>7000</v>
      </c>
      <c r="C5">
        <v>4</v>
      </c>
      <c r="D5" s="18">
        <v>28000</v>
      </c>
      <c r="G5" t="s">
        <v>138</v>
      </c>
    </row>
    <row r="6" spans="1:7">
      <c r="A6" t="s">
        <v>139</v>
      </c>
      <c r="B6">
        <v>7500</v>
      </c>
      <c r="C6">
        <v>6</v>
      </c>
      <c r="D6" s="18">
        <v>45000</v>
      </c>
      <c r="E6">
        <v>4500</v>
      </c>
      <c r="G6" t="s">
        <v>140</v>
      </c>
    </row>
    <row r="7" spans="1:7">
      <c r="D7" s="18"/>
      <c r="G7" t="s">
        <v>141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티켓예매">
          <controlPr defaultSize="0" autoLine="0" r:id="rId4">
            <anchor moveWithCells="1">
              <from>
                <xdr:col>5</xdr:col>
                <xdr:colOff>304800</xdr:colOff>
                <xdr:row>0</xdr:row>
                <xdr:rowOff>60960</xdr:rowOff>
              </from>
              <to>
                <xdr:col>7</xdr:col>
                <xdr:colOff>152400</xdr:colOff>
                <xdr:row>1</xdr:row>
                <xdr:rowOff>121920</xdr:rowOff>
              </to>
            </anchor>
          </controlPr>
        </control>
      </mc:Choice>
      <mc:Fallback>
        <control shapeId="2049" r:id="rId3" name="cmd티켓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4</vt:i4>
      </vt:variant>
    </vt:vector>
  </HeadingPairs>
  <TitlesOfParts>
    <vt:vector size="11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rmsduuq rla</cp:lastModifiedBy>
  <cp:lastPrinted>2025-02-14T02:57:11Z</cp:lastPrinted>
  <dcterms:created xsi:type="dcterms:W3CDTF">2023-05-12T01:27:33Z</dcterms:created>
  <dcterms:modified xsi:type="dcterms:W3CDTF">2025-02-14T03:48:49Z</dcterms:modified>
</cp:coreProperties>
</file>