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2026기본서_컴활1급실기\01 엑셀\04 실전모의고사\"/>
    </mc:Choice>
  </mc:AlternateContent>
  <xr:revisionPtr revIDLastSave="0" documentId="13_ncr:1_{7E4DB9D0-52EE-4348-BEB5-7C59A0960365}" xr6:coauthVersionLast="47" xr6:coauthVersionMax="47" xr10:uidLastSave="{00000000-0000-0000-0000-000000000000}"/>
  <bookViews>
    <workbookView xWindow="-120" yWindow="-120" windowWidth="29040" windowHeight="15720" activeTab="7" xr2:uid="{687888A0-7169-4D04-8AED-D6529133C41D}"/>
  </bookViews>
  <sheets>
    <sheet name="기본작업-1" sheetId="1" r:id="rId1"/>
    <sheet name="기본작업-2" sheetId="8" r:id="rId2"/>
    <sheet name="계산작업" sheetId="2" r:id="rId3"/>
    <sheet name="영문과" sheetId="10" r:id="rId4"/>
    <sheet name="분석작업-1" sheetId="3" r:id="rId5"/>
    <sheet name="분석작업-2" sheetId="4" r:id="rId6"/>
    <sheet name="기타작업-1" sheetId="5" r:id="rId7"/>
    <sheet name="기타작업-2" sheetId="6" r:id="rId8"/>
    <sheet name="기타작업-3" sheetId="7" r:id="rId9"/>
  </sheets>
  <functionGroups builtInGroupCount="19"/>
  <definedNames>
    <definedName name="_xlnm._FilterDatabase" localSheetId="0" hidden="1">'기본작업-1'!$B$3:$J$21</definedName>
    <definedName name="_xlnm.Criteria" localSheetId="0">'기본작업-1'!$B$23:$B$24</definedName>
    <definedName name="_xlnm.Extract" localSheetId="0">'기본작업-1'!$B$27:$J$27</definedName>
    <definedName name="_xlnm.Print_Titles" localSheetId="1">'기본작업-2'!$1:$1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4" i="6" l="1"/>
  <c r="K13" i="2"/>
  <c r="K14" i="2"/>
  <c r="K15" i="2"/>
  <c r="K16" i="2"/>
  <c r="K17" i="2"/>
  <c r="K18" i="2"/>
  <c r="K19" i="2"/>
  <c r="K20" i="2"/>
  <c r="K21" i="2"/>
  <c r="K22" i="2"/>
  <c r="K23" i="2"/>
  <c r="K24" i="2"/>
  <c r="K25" i="2"/>
  <c r="K26" i="2"/>
  <c r="K27" i="2"/>
  <c r="K12" i="2"/>
  <c r="C4" i="2" a="1"/>
  <c r="C4" i="2" s="1"/>
  <c r="C5" i="2" a="1"/>
  <c r="C5" i="2" s="1"/>
  <c r="C3" i="2" a="1"/>
  <c r="C3" i="2" s="1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12" i="2"/>
  <c r="B4" i="2" a="1"/>
  <c r="B4" i="2"/>
  <c r="B5" i="2" a="1"/>
  <c r="B5" i="2"/>
  <c r="B3" i="2" a="1"/>
  <c r="B3" i="2" s="1"/>
  <c r="B24" i="1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E5" i="6"/>
  <c r="E6" i="6"/>
  <c r="E7" i="6"/>
  <c r="E8" i="6"/>
  <c r="E9" i="6"/>
  <c r="E10" i="6"/>
  <c r="E11" i="6"/>
  <c r="E12" i="6"/>
  <c r="E13" i="6"/>
  <c r="J14" i="2" a="1"/>
  <c r="J27" i="2" a="1"/>
  <c r="J16" i="2" a="1"/>
  <c r="J17" i="2" a="1"/>
  <c r="J18" i="2" a="1"/>
  <c r="J19" i="2" a="1"/>
  <c r="J20" i="2" a="1"/>
  <c r="J21" i="2" a="1"/>
  <c r="J22" i="2" a="1"/>
  <c r="J23" i="2" a="1"/>
  <c r="J24" i="2" a="1"/>
  <c r="J13" i="2" a="1"/>
  <c r="J26" i="2" a="1"/>
  <c r="J25" i="2" a="1"/>
  <c r="J15" i="2" a="1"/>
  <c r="J12" i="2" a="1"/>
  <c r="J15" i="2" l="1"/>
  <c r="J25" i="2"/>
  <c r="J26" i="2"/>
  <c r="J13" i="2"/>
  <c r="J24" i="2"/>
  <c r="J23" i="2"/>
  <c r="J22" i="2"/>
  <c r="J21" i="2"/>
  <c r="J20" i="2"/>
  <c r="J19" i="2"/>
  <c r="J18" i="2"/>
  <c r="J17" i="2"/>
  <c r="J16" i="2"/>
  <c r="J27" i="2"/>
  <c r="J14" i="2"/>
  <c r="J12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0B3F433-A595-4050-A28E-AC74B45770DE}" name="MS Access Database_Query" type="1" refreshedVersion="7" background="1">
    <dbPr connection="DSN=MS Access Database;DBQ=C:\2026기본서_컴활1급실기\01 엑셀\04 실전모의고사\학생성적.accdb;DefaultDir=C:\2026기본서_컴활1급실기\01 엑셀\04 실전모의고사;DriverId=25;FIL=MS Access;MaxBufferSize=2048;PageTimeout=5;" command="SELECT 학생성적.이름, 학생성적.학과코드, 학생성적.TOEIC, 학생성적.컴퓨터_x000d__x000a_FROM `C:\2026기본서_컴활1급실기\01 엑셀\04 실전모의고사\학생성적.accdb`.학생성적 학생성적_x000d__x000a_WHERE (학생성적.학과코드 Like 'A%') OR (학생성적.학과코드 Like 'B%')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<sst xmlns="http://schemas.openxmlformats.org/spreadsheetml/2006/main" count="471" uniqueCount="218">
  <si>
    <t>고객번호</t>
  </si>
  <si>
    <t>이름</t>
  </si>
  <si>
    <t>성별</t>
  </si>
  <si>
    <t>지역</t>
  </si>
  <si>
    <t>최종주문일</t>
  </si>
  <si>
    <t>1월 구매실적</t>
  </si>
  <si>
    <t>2월 구매실적</t>
  </si>
  <si>
    <t>3월 구매실적</t>
  </si>
  <si>
    <t>PR-002</t>
  </si>
  <si>
    <t>김한응</t>
  </si>
  <si>
    <t>남</t>
  </si>
  <si>
    <t>강북</t>
  </si>
  <si>
    <t>NO-002</t>
  </si>
  <si>
    <t>김태정</t>
  </si>
  <si>
    <t>여</t>
  </si>
  <si>
    <t>중랑</t>
  </si>
  <si>
    <t>NO-007</t>
  </si>
  <si>
    <t>황선철</t>
  </si>
  <si>
    <t>노원</t>
  </si>
  <si>
    <t>NO-016</t>
  </si>
  <si>
    <t>이만수</t>
  </si>
  <si>
    <t>NO-015</t>
  </si>
  <si>
    <t>이봉삼</t>
  </si>
  <si>
    <t>NO-005</t>
  </si>
  <si>
    <t>이원섭</t>
  </si>
  <si>
    <t>NO-009</t>
  </si>
  <si>
    <t>김주희</t>
  </si>
  <si>
    <t>NO-003</t>
  </si>
  <si>
    <t>김환식</t>
  </si>
  <si>
    <t>PR-016</t>
  </si>
  <si>
    <t>강흥석</t>
  </si>
  <si>
    <t>도봉</t>
  </si>
  <si>
    <t>NO-008</t>
  </si>
  <si>
    <t>방극준</t>
  </si>
  <si>
    <t>NO-004</t>
  </si>
  <si>
    <t>안은민</t>
  </si>
  <si>
    <t>NO-010</t>
  </si>
  <si>
    <t>이영희</t>
  </si>
  <si>
    <t>NO-012</t>
  </si>
  <si>
    <t>이형태</t>
  </si>
  <si>
    <t>NO-011</t>
  </si>
  <si>
    <t>홍길동</t>
  </si>
  <si>
    <t>NO-001</t>
  </si>
  <si>
    <t>이정은</t>
  </si>
  <si>
    <t>SP-005</t>
  </si>
  <si>
    <t>이지영</t>
  </si>
  <si>
    <t>SP-002</t>
  </si>
  <si>
    <t>정하영</t>
  </si>
  <si>
    <t>SP-014</t>
  </si>
  <si>
    <t>하인화</t>
  </si>
  <si>
    <t>성명</t>
  </si>
  <si>
    <t>근무팀</t>
  </si>
  <si>
    <t>직위</t>
  </si>
  <si>
    <t>기본급</t>
  </si>
  <si>
    <t>식대</t>
  </si>
  <si>
    <t>교통비</t>
  </si>
  <si>
    <t>차량보조금</t>
  </si>
  <si>
    <t>급여 총액</t>
  </si>
  <si>
    <t>김용철</t>
  </si>
  <si>
    <t>총무팀</t>
  </si>
  <si>
    <t>과장</t>
  </si>
  <si>
    <t>정용기</t>
  </si>
  <si>
    <t>대리</t>
  </si>
  <si>
    <t>허선도</t>
  </si>
  <si>
    <t>박정우</t>
  </si>
  <si>
    <t>영업팀</t>
  </si>
  <si>
    <t>정창욱</t>
  </si>
  <si>
    <t>김동구</t>
  </si>
  <si>
    <t>조용길</t>
  </si>
  <si>
    <t>R/D팀</t>
  </si>
  <si>
    <t>노준조</t>
  </si>
  <si>
    <t>부장</t>
  </si>
  <si>
    <t>김사현</t>
  </si>
  <si>
    <t>김정우</t>
  </si>
  <si>
    <t>김지훈</t>
  </si>
  <si>
    <t>정노천</t>
  </si>
  <si>
    <t>이홍기</t>
  </si>
  <si>
    <t>황채명</t>
  </si>
  <si>
    <t>신종갑</t>
  </si>
  <si>
    <t>사원</t>
  </si>
  <si>
    <t>남동수</t>
  </si>
  <si>
    <t>박찬석</t>
  </si>
  <si>
    <t>기술팀</t>
  </si>
  <si>
    <t>김인철</t>
  </si>
  <si>
    <t>김종진</t>
  </si>
  <si>
    <t>박이호</t>
  </si>
  <si>
    <t>박한식</t>
  </si>
  <si>
    <t>강애연</t>
  </si>
  <si>
    <t>차장</t>
  </si>
  <si>
    <t>유상재</t>
  </si>
  <si>
    <t>오문규</t>
  </si>
  <si>
    <t>김재웅</t>
  </si>
  <si>
    <t>오진영</t>
  </si>
  <si>
    <t>김규한</t>
  </si>
  <si>
    <t>박득우</t>
  </si>
  <si>
    <t>안석준</t>
  </si>
  <si>
    <t>김용곤</t>
  </si>
  <si>
    <t>강충기</t>
  </si>
  <si>
    <t>강상일</t>
  </si>
  <si>
    <t>이수영</t>
  </si>
  <si>
    <t>김수정</t>
  </si>
  <si>
    <t>박중태</t>
  </si>
  <si>
    <t>신점기</t>
  </si>
  <si>
    <t>박한얼</t>
  </si>
  <si>
    <t>홍종현</t>
  </si>
  <si>
    <t>이유석</t>
  </si>
  <si>
    <t>최준호</t>
  </si>
  <si>
    <t>서지연</t>
  </si>
  <si>
    <t xml:space="preserve">한상수 </t>
  </si>
  <si>
    <t>임정호</t>
  </si>
  <si>
    <t>김병철</t>
  </si>
  <si>
    <t>이장호</t>
  </si>
  <si>
    <t>김영석</t>
  </si>
  <si>
    <t>김한나</t>
  </si>
  <si>
    <t>김호진</t>
  </si>
  <si>
    <t>윤정덕</t>
  </si>
  <si>
    <t>[표1]</t>
  </si>
  <si>
    <t>[표2]</t>
  </si>
  <si>
    <t>2/3호봉 직원수</t>
  </si>
  <si>
    <t>큰 값-평균 값</t>
  </si>
  <si>
    <t>1 호봉</t>
  </si>
  <si>
    <t>2 호봉</t>
  </si>
  <si>
    <t>3 호봉</t>
  </si>
  <si>
    <t>4 호봉</t>
  </si>
  <si>
    <t>5 호봉</t>
  </si>
  <si>
    <t>6 호봉</t>
  </si>
  <si>
    <t>[표3]</t>
  </si>
  <si>
    <t>직급</t>
  </si>
  <si>
    <t>호봉</t>
  </si>
  <si>
    <t>만기금액</t>
  </si>
  <si>
    <t>4호봉</t>
  </si>
  <si>
    <t>3호봉</t>
  </si>
  <si>
    <t>2호봉</t>
  </si>
  <si>
    <t>6호봉</t>
  </si>
  <si>
    <t>1호봉</t>
  </si>
  <si>
    <t>5호봉</t>
  </si>
  <si>
    <t>TOEIC</t>
  </si>
  <si>
    <t>컴퓨터</t>
  </si>
  <si>
    <t>교양</t>
  </si>
  <si>
    <t>전공1</t>
  </si>
  <si>
    <t>전공2</t>
  </si>
  <si>
    <t>심영보</t>
  </si>
  <si>
    <t>김준석</t>
  </si>
  <si>
    <t>박성미</t>
  </si>
  <si>
    <t>서원석</t>
  </si>
  <si>
    <t>권은영</t>
  </si>
  <si>
    <t>박종욱</t>
  </si>
  <si>
    <t>김상철</t>
  </si>
  <si>
    <t>최옥자</t>
  </si>
  <si>
    <t>한영희</t>
  </si>
  <si>
    <t>민들레</t>
  </si>
  <si>
    <t>송현우</t>
  </si>
  <si>
    <t>이욱현</t>
  </si>
  <si>
    <t>황유선</t>
  </si>
  <si>
    <t>심상섭</t>
  </si>
  <si>
    <t>[표1]</t>
    <phoneticPr fontId="1" type="noConversion"/>
  </si>
  <si>
    <t>학과</t>
    <phoneticPr fontId="1" type="noConversion"/>
  </si>
  <si>
    <t>기계설계과</t>
    <phoneticPr fontId="1" type="noConversion"/>
  </si>
  <si>
    <t>영문과</t>
    <phoneticPr fontId="1" type="noConversion"/>
  </si>
  <si>
    <t>회계과</t>
    <phoneticPr fontId="1" type="noConversion"/>
  </si>
  <si>
    <t>법학과</t>
    <phoneticPr fontId="1" type="noConversion"/>
  </si>
  <si>
    <t>미수금 현황</t>
  </si>
  <si>
    <t>거래처명</t>
  </si>
  <si>
    <t>품목명</t>
  </si>
  <si>
    <t>수량</t>
  </si>
  <si>
    <t>판매금액</t>
  </si>
  <si>
    <t>미수금</t>
  </si>
  <si>
    <t>고려화학</t>
  </si>
  <si>
    <t>Blue</t>
  </si>
  <si>
    <t>명지페인트</t>
  </si>
  <si>
    <t>Red300</t>
  </si>
  <si>
    <t>삼화페인트</t>
  </si>
  <si>
    <t>Violet100</t>
  </si>
  <si>
    <t xml:space="preserve">Red334 </t>
  </si>
  <si>
    <t xml:space="preserve">Yellow </t>
  </si>
  <si>
    <t>Violet550</t>
  </si>
  <si>
    <t>Violet600</t>
  </si>
  <si>
    <t>필기시험결과</t>
  </si>
  <si>
    <t>수험번호</t>
  </si>
  <si>
    <t>1과목</t>
  </si>
  <si>
    <t>2과목</t>
  </si>
  <si>
    <t>3과목</t>
  </si>
  <si>
    <t>합격여부</t>
  </si>
  <si>
    <t>J786001</t>
  </si>
  <si>
    <t>J786002</t>
  </si>
  <si>
    <t>J786003</t>
  </si>
  <si>
    <t>J786004</t>
  </si>
  <si>
    <t>J786005</t>
  </si>
  <si>
    <t>J786006</t>
  </si>
  <si>
    <t>J786007</t>
  </si>
  <si>
    <t>J786008</t>
  </si>
  <si>
    <t>J786009</t>
  </si>
  <si>
    <t>J786010</t>
  </si>
  <si>
    <t>가계부</t>
  </si>
  <si>
    <t>날짜</t>
  </si>
  <si>
    <t>구분</t>
  </si>
  <si>
    <t>내역</t>
  </si>
  <si>
    <t>금액</t>
  </si>
  <si>
    <t>수입</t>
  </si>
  <si>
    <t>지출</t>
  </si>
  <si>
    <t>합계</t>
    <phoneticPr fontId="1" type="noConversion"/>
  </si>
  <si>
    <t>조건</t>
    <phoneticPr fontId="1" type="noConversion"/>
  </si>
  <si>
    <t>(모두)</t>
  </si>
  <si>
    <t>A1</t>
  </si>
  <si>
    <t>A2</t>
  </si>
  <si>
    <t>총합계</t>
  </si>
  <si>
    <t>최소 : TOEIC</t>
  </si>
  <si>
    <t>최소 : 컴퓨터</t>
  </si>
  <si>
    <t>학과코드</t>
  </si>
  <si>
    <t>학과코드2</t>
  </si>
  <si>
    <t>영문과</t>
  </si>
  <si>
    <t>기계설계과</t>
  </si>
  <si>
    <t>이철형</t>
  </si>
  <si>
    <t>서호형</t>
  </si>
  <si>
    <t>김광배</t>
  </si>
  <si>
    <t>양창석</t>
  </si>
  <si>
    <t>김미숙</t>
  </si>
  <si>
    <t>급위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</si>
</sst>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"/>
    <numFmt numFmtId="177" formatCode="0_ "/>
    <numFmt numFmtId="178" formatCode="mm&quot;월&quot;\ dd&quot;일&quot;\ aaaa"/>
    <numFmt numFmtId="179" formatCode="[Blue][&gt;=60]&quot;합격&quot;;&quot;불&quot;&quot;합&quot;&quot;격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</font>
    <font>
      <b/>
      <sz val="11"/>
      <color theme="1"/>
      <name val="맑은 고딕"/>
      <family val="3"/>
      <charset val="129"/>
      <scheme val="minor"/>
    </font>
    <font>
      <sz val="13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76" fontId="0" fillId="0" borderId="0" xfId="0" applyNumberForma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1" applyFont="1" applyBorder="1">
      <alignment vertical="center"/>
    </xf>
    <xf numFmtId="6" fontId="0" fillId="0" borderId="1" xfId="1" applyNumberFormat="1" applyFont="1" applyBorder="1">
      <alignment vertical="center"/>
    </xf>
    <xf numFmtId="177" fontId="0" fillId="0" borderId="1" xfId="0" applyNumberFormat="1" applyBorder="1">
      <alignment vertical="center"/>
    </xf>
    <xf numFmtId="42" fontId="0" fillId="0" borderId="1" xfId="2" applyFont="1" applyBorder="1">
      <alignment vertical="center"/>
    </xf>
    <xf numFmtId="0" fontId="4" fillId="0" borderId="0" xfId="3" applyFont="1">
      <alignment vertical="center"/>
    </xf>
    <xf numFmtId="0" fontId="3" fillId="0" borderId="0" xfId="3">
      <alignment vertical="center"/>
    </xf>
    <xf numFmtId="0" fontId="3" fillId="0" borderId="0" xfId="3" quotePrefix="1">
      <alignment vertical="center"/>
    </xf>
    <xf numFmtId="0" fontId="3" fillId="0" borderId="1" xfId="3" applyBorder="1" applyAlignment="1">
      <alignment horizontal="center" vertical="center"/>
    </xf>
    <xf numFmtId="0" fontId="3" fillId="3" borderId="1" xfId="3" applyFill="1" applyBorder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1" xfId="1" applyNumberFormat="1" applyFont="1" applyBorder="1">
      <alignment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9" fontId="3" fillId="0" borderId="1" xfId="1" applyNumberFormat="1" applyFont="1" applyBorder="1" applyAlignment="1">
      <alignment horizontal="center" vertical="center"/>
    </xf>
    <xf numFmtId="0" fontId="5" fillId="0" borderId="0" xfId="0" applyFont="1">
      <alignment vertical="center"/>
    </xf>
    <xf numFmtId="14" fontId="5" fillId="0" borderId="0" xfId="0" applyNumberFormat="1" applyFo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4">
    <cellStyle name="쉼표 [0]" xfId="1" builtinId="6"/>
    <cellStyle name="통화 [0]" xfId="2" builtinId="7"/>
    <cellStyle name="표준" xfId="0" builtinId="0"/>
    <cellStyle name="표준 2 2" xfId="3" xr:uid="{EE893DC5-08A1-43B8-BDBA-34F8D6B231FA}"/>
  </cellStyles>
  <dxfs count="2">
    <dxf>
      <fill>
        <patternFill>
          <bgColor rgb="FFFFC7CE"/>
        </patternFill>
      </fill>
    </dxf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microsoft.com/office/2006/relationships/vbaProject" Target="vbaProject.bin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ko-KR"/>
              <a:t>미수금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'기타작업-1'!$E$2</c:f>
              <c:strCache>
                <c:ptCount val="1"/>
                <c:pt idx="0">
                  <c:v>미수금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'기타작업-1'!$B$3:$B$9</c:f>
              <c:strCache>
                <c:ptCount val="7"/>
                <c:pt idx="0">
                  <c:v>Blue</c:v>
                </c:pt>
                <c:pt idx="1">
                  <c:v>Red300</c:v>
                </c:pt>
                <c:pt idx="2">
                  <c:v>Violet100</c:v>
                </c:pt>
                <c:pt idx="3">
                  <c:v>Red334 </c:v>
                </c:pt>
                <c:pt idx="4">
                  <c:v>Yellow </c:v>
                </c:pt>
                <c:pt idx="5">
                  <c:v>Violet550</c:v>
                </c:pt>
                <c:pt idx="6">
                  <c:v>Violet600</c:v>
                </c:pt>
              </c:strCache>
            </c:strRef>
          </c:cat>
          <c:val>
            <c:numRef>
              <c:f>'기타작업-1'!$E$3:$E$9</c:f>
              <c:numCache>
                <c:formatCode>_("₩"* #,##0_);_("₩"* \(#,##0\);_("₩"* "-"_);_(@_)</c:formatCode>
                <c:ptCount val="7"/>
                <c:pt idx="0">
                  <c:v>83720</c:v>
                </c:pt>
                <c:pt idx="1">
                  <c:v>312000</c:v>
                </c:pt>
                <c:pt idx="2">
                  <c:v>156000</c:v>
                </c:pt>
                <c:pt idx="3">
                  <c:v>45000</c:v>
                </c:pt>
                <c:pt idx="4">
                  <c:v>12000</c:v>
                </c:pt>
                <c:pt idx="5">
                  <c:v>130000</c:v>
                </c:pt>
                <c:pt idx="6">
                  <c:v>702000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1B8-4AE2-9376-FAE2174578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64336159"/>
        <c:axId val="264330879"/>
      </c:barChart>
      <c:lineChart>
        <c:grouping val="standard"/>
        <c:varyColors val="0"/>
        <c:ser>
          <c:idx val="1"/>
          <c:order val="1"/>
          <c:tx>
            <c:strRef>
              <c:f>'기타작업-1'!$E$2</c:f>
              <c:strCache>
                <c:ptCount val="1"/>
                <c:pt idx="0">
                  <c:v>미수금</c:v>
                </c:pt>
              </c:strCache>
            </c:strRef>
          </c:tx>
          <c:spPr>
            <a:ln w="317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6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12700">
                <a:solidFill>
                  <a:schemeClr val="lt2"/>
                </a:solidFill>
                <a:round/>
              </a:ln>
              <a:effectLst/>
            </c:spPr>
          </c:marker>
          <c:dPt>
            <c:idx val="0"/>
            <c:marker>
              <c:symbol val="circle"/>
              <c:size val="20"/>
              <c:spPr>
                <a:gradFill rotWithShape="1">
                  <a:gsLst>
                    <a:gs pos="0">
                      <a:schemeClr val="accent4">
                        <a:satMod val="103000"/>
                        <a:lumMod val="102000"/>
                        <a:tint val="94000"/>
                      </a:schemeClr>
                    </a:gs>
                    <a:gs pos="50000">
                      <a:schemeClr val="accent4">
                        <a:satMod val="110000"/>
                        <a:lumMod val="100000"/>
                        <a:shade val="100000"/>
                      </a:schemeClr>
                    </a:gs>
                    <a:gs pos="100000">
                      <a:schemeClr val="accent4">
                        <a:lumMod val="99000"/>
                        <a:satMod val="120000"/>
                        <a:shade val="78000"/>
                      </a:schemeClr>
                    </a:gs>
                  </a:gsLst>
                  <a:lin ang="5400000" scaled="0"/>
                </a:gradFill>
                <a:ln w="12700">
                  <a:solidFill>
                    <a:schemeClr val="lt2"/>
                  </a:solidFill>
                  <a:round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9942-4328-BE67-C8C788118570}"/>
              </c:ext>
            </c:extLst>
          </c:dPt>
          <c:dLbls>
            <c:dLbl>
              <c:idx val="0"/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42-4328-BE67-C8C7881185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ctr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'기타작업-1'!$B$3:$B$9</c:f>
              <c:strCache>
                <c:ptCount val="7"/>
                <c:pt idx="0">
                  <c:v>Blue</c:v>
                </c:pt>
                <c:pt idx="1">
                  <c:v>Red300</c:v>
                </c:pt>
                <c:pt idx="2">
                  <c:v>Violet100</c:v>
                </c:pt>
                <c:pt idx="3">
                  <c:v>Red334 </c:v>
                </c:pt>
                <c:pt idx="4">
                  <c:v>Yellow </c:v>
                </c:pt>
                <c:pt idx="5">
                  <c:v>Violet550</c:v>
                </c:pt>
                <c:pt idx="6">
                  <c:v>Violet600</c:v>
                </c:pt>
              </c:strCache>
            </c:strRef>
          </c:cat>
          <c:val>
            <c:numRef>
              <c:f>'기타작업-1'!$E$3:$E$9</c:f>
              <c:numCache>
                <c:formatCode>_("₩"* #,##0_);_("₩"* \(#,##0\);_("₩"* "-"_);_(@_)</c:formatCode>
                <c:ptCount val="7"/>
                <c:pt idx="0">
                  <c:v>83720</c:v>
                </c:pt>
                <c:pt idx="1">
                  <c:v>312000</c:v>
                </c:pt>
                <c:pt idx="2">
                  <c:v>156000</c:v>
                </c:pt>
                <c:pt idx="3">
                  <c:v>45000</c:v>
                </c:pt>
                <c:pt idx="4">
                  <c:v>12000</c:v>
                </c:pt>
                <c:pt idx="5">
                  <c:v>130000</c:v>
                </c:pt>
                <c:pt idx="6">
                  <c:v>702000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942-4328-BE67-C8C7881185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4336159"/>
        <c:axId val="264330879"/>
      </c:lineChart>
      <c:catAx>
        <c:axId val="2643361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4330879"/>
        <c:crosses val="autoZero"/>
        <c:auto val="1"/>
        <c:lblAlgn val="ctr"/>
        <c:lblOffset val="100"/>
        <c:noMultiLvlLbl val="0"/>
      </c:catAx>
      <c:valAx>
        <c:axId val="26433087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64336159"/>
        <c:crosses val="autoZero"/>
        <c:crossBetween val="between"/>
        <c:dispUnits>
          <c:builtInUnit val="thousands"/>
          <c:dispUnits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</c:dispUnitsLbl>
        </c:dispUnits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26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dk1">
            <a:lumMod val="75000"/>
            <a:lumOff val="25000"/>
          </a:schemeClr>
        </a:solidFill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10</xdr:row>
      <xdr:rowOff>0</xdr:rowOff>
    </xdr:from>
    <xdr:to>
      <xdr:col>7</xdr:col>
      <xdr:colOff>0</xdr:colOff>
      <xdr:row>25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2</xdr:row>
          <xdr:rowOff>0</xdr:rowOff>
        </xdr:from>
        <xdr:to>
          <xdr:col>8</xdr:col>
          <xdr:colOff>0</xdr:colOff>
          <xdr:row>4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7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합격여부확인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0</xdr:colOff>
          <xdr:row>4</xdr:row>
          <xdr:rowOff>0</xdr:rowOff>
        </xdr:from>
        <xdr:to>
          <xdr:col>8</xdr:col>
          <xdr:colOff>0</xdr:colOff>
          <xdr:row>6</xdr:row>
          <xdr:rowOff>0</xdr:rowOff>
        </xdr:to>
        <xdr:sp macro="" textlink="">
          <xdr:nvSpPr>
            <xdr:cNvPr id="8195" name="Button 3" hidden="1">
              <a:extLst>
                <a:ext uri="{63B3BB69-23CF-44E3-9099-C40C66FF867C}">
                  <a14:compatExt spid="_x0000_s8195"/>
                </a:ext>
                <a:ext uri="{FF2B5EF4-FFF2-40B4-BE49-F238E27FC236}">
                  <a16:creationId xmlns:a16="http://schemas.microsoft.com/office/drawing/2014/main" id="{00000000-0008-0000-0700-000003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 그래프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7</xdr:col>
          <xdr:colOff>133350</xdr:colOff>
          <xdr:row>2</xdr:row>
          <xdr:rowOff>76200</xdr:rowOff>
        </xdr:to>
        <xdr:sp macro="" textlink="">
          <xdr:nvSpPr>
            <xdr:cNvPr id="2049" name="cmd가계부작성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8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6256.48737534722" backgroundQuery="1" createdVersion="7" refreshedVersion="7" minRefreshableVersion="3" recordCount="14" xr:uid="{75493C6B-7D67-42C4-937C-6751D91F0E0B}">
  <cacheSource type="external" connectionId="1"/>
  <cacheFields count="5">
    <cacheField name="이름" numFmtId="0" sqlType="-9">
      <sharedItems count="14">
        <s v="심영보"/>
        <s v="김준석"/>
        <s v="박종욱"/>
        <s v="김상철"/>
        <s v="최옥자"/>
        <s v="송현우"/>
        <s v="황유선"/>
        <s v="심상섭"/>
        <s v="김미숙"/>
        <s v="이숙영"/>
        <s v="김광배"/>
        <s v="양창석"/>
        <s v="서호형"/>
        <s v="이철형"/>
      </sharedItems>
    </cacheField>
    <cacheField name="학과코드" numFmtId="0" sqlType="-9">
      <sharedItems count="4">
        <s v="B2"/>
        <s v="A2"/>
        <s v="B1"/>
        <s v="A1"/>
      </sharedItems>
      <fieldGroup par="4"/>
    </cacheField>
    <cacheField name="TOEIC" numFmtId="0" sqlType="8">
      <sharedItems containsSemiMixedTypes="0" containsString="0" containsNumber="1" containsInteger="1" minValue="52" maxValue="92" count="12">
        <n v="77"/>
        <n v="88"/>
        <n v="56"/>
        <n v="79"/>
        <n v="52"/>
        <n v="61"/>
        <n v="86"/>
        <n v="64"/>
        <n v="92"/>
        <n v="71"/>
        <n v="76"/>
        <n v="87"/>
      </sharedItems>
    </cacheField>
    <cacheField name="컴퓨터" numFmtId="0" sqlType="8">
      <sharedItems containsSemiMixedTypes="0" containsString="0" containsNumber="1" containsInteger="1" minValue="56" maxValue="99" count="13">
        <n v="76"/>
        <n v="81"/>
        <n v="99"/>
        <n v="77"/>
        <n v="94"/>
        <n v="78"/>
        <n v="98"/>
        <n v="66"/>
        <n v="59"/>
        <n v="64"/>
        <n v="97"/>
        <n v="80"/>
        <n v="56"/>
      </sharedItems>
    </cacheField>
    <cacheField name="학과코드2" numFmtId="0" databaseField="0">
      <fieldGroup base="1">
        <discretePr count="4">
          <x v="1"/>
          <x v="0"/>
          <x v="1"/>
          <x v="0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4">
  <r>
    <x v="0"/>
    <x v="0"/>
    <x v="0"/>
    <x v="0"/>
  </r>
  <r>
    <x v="1"/>
    <x v="1"/>
    <x v="1"/>
    <x v="1"/>
  </r>
  <r>
    <x v="2"/>
    <x v="0"/>
    <x v="2"/>
    <x v="2"/>
  </r>
  <r>
    <x v="3"/>
    <x v="2"/>
    <x v="0"/>
    <x v="3"/>
  </r>
  <r>
    <x v="4"/>
    <x v="0"/>
    <x v="3"/>
    <x v="4"/>
  </r>
  <r>
    <x v="5"/>
    <x v="2"/>
    <x v="4"/>
    <x v="5"/>
  </r>
  <r>
    <x v="6"/>
    <x v="0"/>
    <x v="5"/>
    <x v="6"/>
  </r>
  <r>
    <x v="7"/>
    <x v="1"/>
    <x v="6"/>
    <x v="7"/>
  </r>
  <r>
    <x v="8"/>
    <x v="1"/>
    <x v="7"/>
    <x v="8"/>
  </r>
  <r>
    <x v="9"/>
    <x v="2"/>
    <x v="8"/>
    <x v="9"/>
  </r>
  <r>
    <x v="10"/>
    <x v="3"/>
    <x v="9"/>
    <x v="10"/>
  </r>
  <r>
    <x v="11"/>
    <x v="1"/>
    <x v="10"/>
    <x v="11"/>
  </r>
  <r>
    <x v="12"/>
    <x v="3"/>
    <x v="4"/>
    <x v="12"/>
  </r>
  <r>
    <x v="13"/>
    <x v="3"/>
    <x v="11"/>
    <x v="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6C7D675-27A7-4D91-A43C-877A80521858}" name="피벗 테이블1" cacheId="0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 fieldListSortAscending="1">
  <location ref="A5:D10" firstHeaderRow="0" firstDataRow="1" firstDataCol="2" rowPageCount="1" colPageCount="1"/>
  <pivotFields count="5">
    <pivotField axis="axisPage" compact="0" showAll="0" insertBlankRow="1">
      <items count="15">
        <item x="10"/>
        <item x="8"/>
        <item x="3"/>
        <item x="1"/>
        <item x="2"/>
        <item x="12"/>
        <item x="5"/>
        <item x="7"/>
        <item x="0"/>
        <item x="11"/>
        <item x="9"/>
        <item x="13"/>
        <item x="4"/>
        <item x="6"/>
        <item t="default"/>
      </items>
    </pivotField>
    <pivotField axis="axisRow" compact="0" showAll="0" insertBlankRow="1">
      <items count="5">
        <item x="3"/>
        <item x="1"/>
        <item x="2"/>
        <item x="0"/>
        <item t="default"/>
      </items>
    </pivotField>
    <pivotField dataField="1" compact="0" showAll="0" insertBlankRow="1"/>
    <pivotField dataField="1" compact="0" showAll="0" insertBlankRow="1"/>
    <pivotField axis="axisRow" compact="0" showAll="0" insertBlankRow="1">
      <items count="3">
        <item n="영문과" sd="0" x="0"/>
        <item n="기계설계과" sd="0" x="1"/>
        <item t="default" sd="0"/>
      </items>
    </pivotField>
  </pivotFields>
  <rowFields count="2">
    <field x="4"/>
    <field x="1"/>
  </rowFields>
  <rowItems count="5">
    <i>
      <x/>
    </i>
    <i t="blank">
      <x/>
    </i>
    <i>
      <x v="1"/>
    </i>
    <i t="blank">
      <x v="1"/>
    </i>
    <i t="grand">
      <x/>
    </i>
  </rowItems>
  <colFields count="1">
    <field x="-2"/>
  </colFields>
  <colItems count="2">
    <i>
      <x/>
    </i>
    <i i="1">
      <x v="1"/>
    </i>
  </colItems>
  <pageFields count="1">
    <pageField fld="0" hier="-1"/>
  </pageFields>
  <dataFields count="2">
    <dataField name="최소 : TOEIC" fld="2" subtotal="min" baseField="1" baseItem="0"/>
    <dataField name="최소 : 컴퓨터" fld="3" subtotal="min" baseField="1" baseItem="0"/>
  </dataFields>
  <pivotTableStyleInfo name="PivotStyleDark7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0A1839E-3BBD-4825-BCBF-ED2C932D0D2F}" name="표2" displayName="표2" ref="A1:D8" totalsRowShown="0">
  <autoFilter ref="A1:D8" xr:uid="{E0A1839E-3BBD-4825-BCBF-ED2C932D0D2F}"/>
  <tableColumns count="4">
    <tableColumn id="1" xr3:uid="{5069C2AA-DE72-4888-B6D3-B40533454D9E}" name="이름"/>
    <tableColumn id="2" xr3:uid="{5B7E9910-FE08-4999-B4DC-9C94049D1640}" name="학과코드"/>
    <tableColumn id="3" xr3:uid="{9DCA5B6F-7A1C-4F4E-9328-E50168D05FB7}" name="TOEIC"/>
    <tableColumn id="4" xr3:uid="{BF8024A6-0AB8-492E-ADB1-1F4C03A6F7C9}" name="컴퓨터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B3:J32"/>
  <sheetViews>
    <sheetView workbookViewId="0">
      <selection activeCell="N22" sqref="N22"/>
    </sheetView>
  </sheetViews>
  <sheetFormatPr defaultRowHeight="16.5" x14ac:dyDescent="0.3"/>
  <cols>
    <col min="1" max="1" width="1.75" customWidth="1"/>
    <col min="3" max="3" width="7.125" bestFit="1" customWidth="1"/>
    <col min="4" max="5" width="5.25" bestFit="1" customWidth="1"/>
    <col min="6" max="6" width="16.75" bestFit="1" customWidth="1"/>
    <col min="7" max="9" width="12.75" bestFit="1" customWidth="1"/>
    <col min="10" max="10" width="10.125" bestFit="1" customWidth="1"/>
  </cols>
  <sheetData>
    <row r="3" spans="2:10" x14ac:dyDescent="0.3"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200</v>
      </c>
    </row>
    <row r="4" spans="2:10" x14ac:dyDescent="0.3">
      <c r="B4" s="2" t="s">
        <v>8</v>
      </c>
      <c r="C4" s="2" t="s">
        <v>9</v>
      </c>
      <c r="D4" s="2" t="s">
        <v>10</v>
      </c>
      <c r="E4" s="2" t="s">
        <v>11</v>
      </c>
      <c r="F4" s="16">
        <v>45006</v>
      </c>
      <c r="G4" s="3">
        <v>135000</v>
      </c>
      <c r="H4" s="3">
        <v>55000</v>
      </c>
      <c r="I4" s="3">
        <v>135000</v>
      </c>
      <c r="J4" s="3">
        <f t="shared" ref="J4:J21" si="0">SUM(G4:I4)</f>
        <v>325000</v>
      </c>
    </row>
    <row r="5" spans="2:10" x14ac:dyDescent="0.3">
      <c r="B5" s="2" t="s">
        <v>12</v>
      </c>
      <c r="C5" s="2" t="s">
        <v>13</v>
      </c>
      <c r="D5" s="2" t="s">
        <v>14</v>
      </c>
      <c r="E5" s="2" t="s">
        <v>15</v>
      </c>
      <c r="F5" s="16">
        <v>44992</v>
      </c>
      <c r="G5" s="3">
        <v>0</v>
      </c>
      <c r="H5" s="3">
        <v>5800</v>
      </c>
      <c r="I5" s="3">
        <v>22020</v>
      </c>
      <c r="J5" s="3">
        <f t="shared" si="0"/>
        <v>27820</v>
      </c>
    </row>
    <row r="6" spans="2:10" x14ac:dyDescent="0.3">
      <c r="B6" s="2" t="s">
        <v>16</v>
      </c>
      <c r="C6" s="2" t="s">
        <v>17</v>
      </c>
      <c r="D6" s="2" t="s">
        <v>10</v>
      </c>
      <c r="E6" s="2" t="s">
        <v>18</v>
      </c>
      <c r="F6" s="16">
        <v>44938</v>
      </c>
      <c r="G6" s="3">
        <v>33250</v>
      </c>
      <c r="H6" s="3">
        <v>0</v>
      </c>
      <c r="I6" s="3">
        <v>0</v>
      </c>
      <c r="J6" s="3">
        <f t="shared" si="0"/>
        <v>33250</v>
      </c>
    </row>
    <row r="7" spans="2:10" x14ac:dyDescent="0.3">
      <c r="B7" s="2" t="s">
        <v>19</v>
      </c>
      <c r="C7" s="2" t="s">
        <v>20</v>
      </c>
      <c r="D7" s="2" t="s">
        <v>10</v>
      </c>
      <c r="E7" s="2" t="s">
        <v>15</v>
      </c>
      <c r="F7" s="16">
        <v>44979</v>
      </c>
      <c r="G7" s="3">
        <v>35320</v>
      </c>
      <c r="H7" s="3">
        <v>2020</v>
      </c>
      <c r="I7" s="3">
        <v>0</v>
      </c>
      <c r="J7" s="3">
        <f t="shared" si="0"/>
        <v>37340</v>
      </c>
    </row>
    <row r="8" spans="2:10" x14ac:dyDescent="0.3">
      <c r="B8" s="2" t="s">
        <v>21</v>
      </c>
      <c r="C8" s="2" t="s">
        <v>22</v>
      </c>
      <c r="D8" s="2" t="s">
        <v>10</v>
      </c>
      <c r="E8" s="2" t="s">
        <v>15</v>
      </c>
      <c r="F8" s="16">
        <v>44997</v>
      </c>
      <c r="G8" s="3">
        <v>35090</v>
      </c>
      <c r="H8" s="3">
        <v>21020</v>
      </c>
      <c r="I8" s="3">
        <v>2000</v>
      </c>
      <c r="J8" s="3">
        <f t="shared" si="0"/>
        <v>58110</v>
      </c>
    </row>
    <row r="9" spans="2:10" x14ac:dyDescent="0.3">
      <c r="B9" s="2" t="s">
        <v>23</v>
      </c>
      <c r="C9" s="2" t="s">
        <v>24</v>
      </c>
      <c r="D9" s="2" t="s">
        <v>10</v>
      </c>
      <c r="E9" s="2" t="s">
        <v>18</v>
      </c>
      <c r="F9" s="16">
        <v>44998</v>
      </c>
      <c r="G9" s="3">
        <v>0</v>
      </c>
      <c r="H9" s="3">
        <v>33250</v>
      </c>
      <c r="I9" s="3">
        <v>33250</v>
      </c>
      <c r="J9" s="3">
        <f t="shared" si="0"/>
        <v>66500</v>
      </c>
    </row>
    <row r="10" spans="2:10" x14ac:dyDescent="0.3">
      <c r="B10" s="2" t="s">
        <v>25</v>
      </c>
      <c r="C10" s="2" t="s">
        <v>26</v>
      </c>
      <c r="D10" s="2" t="s">
        <v>14</v>
      </c>
      <c r="E10" s="2" t="s">
        <v>11</v>
      </c>
      <c r="F10" s="16">
        <v>45000</v>
      </c>
      <c r="G10" s="3">
        <v>0</v>
      </c>
      <c r="H10" s="3">
        <v>34170</v>
      </c>
      <c r="I10" s="3">
        <v>34170</v>
      </c>
      <c r="J10" s="3">
        <f t="shared" si="0"/>
        <v>68340</v>
      </c>
    </row>
    <row r="11" spans="2:10" x14ac:dyDescent="0.3">
      <c r="B11" s="2" t="s">
        <v>27</v>
      </c>
      <c r="C11" s="2" t="s">
        <v>28</v>
      </c>
      <c r="D11" s="2" t="s">
        <v>10</v>
      </c>
      <c r="E11" s="2" t="s">
        <v>15</v>
      </c>
      <c r="F11" s="16">
        <v>44969</v>
      </c>
      <c r="G11" s="3">
        <v>32330</v>
      </c>
      <c r="H11" s="3">
        <v>38700</v>
      </c>
      <c r="I11" s="3">
        <v>0</v>
      </c>
      <c r="J11" s="3">
        <f t="shared" si="0"/>
        <v>71030</v>
      </c>
    </row>
    <row r="12" spans="2:10" x14ac:dyDescent="0.3">
      <c r="B12" s="2" t="s">
        <v>29</v>
      </c>
      <c r="C12" s="2" t="s">
        <v>30</v>
      </c>
      <c r="D12" s="2" t="s">
        <v>10</v>
      </c>
      <c r="E12" s="2" t="s">
        <v>31</v>
      </c>
      <c r="F12" s="16">
        <v>45003</v>
      </c>
      <c r="G12" s="3">
        <v>140520</v>
      </c>
      <c r="H12" s="3">
        <v>135000</v>
      </c>
      <c r="I12" s="3">
        <v>152000</v>
      </c>
      <c r="J12" s="3">
        <f t="shared" si="0"/>
        <v>427520</v>
      </c>
    </row>
    <row r="13" spans="2:10" x14ac:dyDescent="0.3">
      <c r="B13" s="2" t="s">
        <v>32</v>
      </c>
      <c r="C13" s="2" t="s">
        <v>33</v>
      </c>
      <c r="D13" s="2" t="s">
        <v>10</v>
      </c>
      <c r="E13" s="2" t="s">
        <v>11</v>
      </c>
      <c r="F13" s="16">
        <v>45007</v>
      </c>
      <c r="G13" s="3">
        <v>33480</v>
      </c>
      <c r="H13" s="3">
        <v>33940</v>
      </c>
      <c r="I13" s="3">
        <v>33940</v>
      </c>
      <c r="J13" s="3">
        <f t="shared" si="0"/>
        <v>101360</v>
      </c>
    </row>
    <row r="14" spans="2:10" x14ac:dyDescent="0.3">
      <c r="B14" s="2" t="s">
        <v>34</v>
      </c>
      <c r="C14" s="2" t="s">
        <v>35</v>
      </c>
      <c r="D14" s="2" t="s">
        <v>10</v>
      </c>
      <c r="E14" s="2" t="s">
        <v>15</v>
      </c>
      <c r="F14" s="16">
        <v>44968</v>
      </c>
      <c r="G14" s="3">
        <v>32560</v>
      </c>
      <c r="H14" s="3">
        <v>7700</v>
      </c>
      <c r="I14" s="3">
        <v>0</v>
      </c>
      <c r="J14" s="3">
        <f t="shared" si="0"/>
        <v>40260</v>
      </c>
    </row>
    <row r="15" spans="2:10" x14ac:dyDescent="0.3">
      <c r="B15" s="2" t="s">
        <v>36</v>
      </c>
      <c r="C15" s="2" t="s">
        <v>37</v>
      </c>
      <c r="D15" s="2" t="s">
        <v>10</v>
      </c>
      <c r="E15" s="2" t="s">
        <v>11</v>
      </c>
      <c r="F15" s="16">
        <v>44976</v>
      </c>
      <c r="G15" s="3">
        <v>33940</v>
      </c>
      <c r="H15" s="3">
        <v>38700</v>
      </c>
      <c r="I15" s="3">
        <v>0</v>
      </c>
      <c r="J15" s="3">
        <f t="shared" si="0"/>
        <v>72640</v>
      </c>
    </row>
    <row r="16" spans="2:10" x14ac:dyDescent="0.3">
      <c r="B16" s="2" t="s">
        <v>38</v>
      </c>
      <c r="C16" s="2" t="s">
        <v>39</v>
      </c>
      <c r="D16" s="2" t="s">
        <v>10</v>
      </c>
      <c r="E16" s="2" t="s">
        <v>31</v>
      </c>
      <c r="F16" s="16">
        <v>44992</v>
      </c>
      <c r="G16" s="3">
        <v>58520</v>
      </c>
      <c r="H16" s="3">
        <v>52200</v>
      </c>
      <c r="I16" s="3">
        <v>25020</v>
      </c>
      <c r="J16" s="3">
        <f t="shared" si="0"/>
        <v>135740</v>
      </c>
    </row>
    <row r="17" spans="2:10" x14ac:dyDescent="0.3">
      <c r="B17" s="2" t="s">
        <v>40</v>
      </c>
      <c r="C17" s="2" t="s">
        <v>41</v>
      </c>
      <c r="D17" s="2" t="s">
        <v>10</v>
      </c>
      <c r="E17" s="2" t="s">
        <v>31</v>
      </c>
      <c r="F17" s="16">
        <v>44996</v>
      </c>
      <c r="G17" s="3">
        <v>34170</v>
      </c>
      <c r="H17" s="3">
        <v>78000</v>
      </c>
      <c r="I17" s="3">
        <v>34630</v>
      </c>
      <c r="J17" s="3">
        <f t="shared" si="0"/>
        <v>146800</v>
      </c>
    </row>
    <row r="18" spans="2:10" x14ac:dyDescent="0.3">
      <c r="B18" s="2" t="s">
        <v>42</v>
      </c>
      <c r="C18" s="2" t="s">
        <v>43</v>
      </c>
      <c r="D18" s="2" t="s">
        <v>14</v>
      </c>
      <c r="E18" s="2" t="s">
        <v>31</v>
      </c>
      <c r="F18" s="16">
        <v>45003</v>
      </c>
      <c r="G18" s="3">
        <v>0</v>
      </c>
      <c r="H18" s="3">
        <v>135000</v>
      </c>
      <c r="I18" s="3">
        <v>140520</v>
      </c>
      <c r="J18" s="3">
        <f t="shared" si="0"/>
        <v>275520</v>
      </c>
    </row>
    <row r="19" spans="2:10" x14ac:dyDescent="0.3">
      <c r="B19" s="2" t="s">
        <v>44</v>
      </c>
      <c r="C19" s="2" t="s">
        <v>45</v>
      </c>
      <c r="D19" s="2" t="s">
        <v>14</v>
      </c>
      <c r="E19" s="2" t="s">
        <v>11</v>
      </c>
      <c r="F19" s="16">
        <v>45008</v>
      </c>
      <c r="G19" s="3">
        <v>135000</v>
      </c>
      <c r="H19" s="3">
        <v>178000</v>
      </c>
      <c r="I19" s="3">
        <v>120200</v>
      </c>
      <c r="J19" s="3">
        <f t="shared" si="0"/>
        <v>433200</v>
      </c>
    </row>
    <row r="20" spans="2:10" x14ac:dyDescent="0.3">
      <c r="B20" s="2" t="s">
        <v>46</v>
      </c>
      <c r="C20" s="2" t="s">
        <v>47</v>
      </c>
      <c r="D20" s="2" t="s">
        <v>14</v>
      </c>
      <c r="E20" s="2" t="s">
        <v>18</v>
      </c>
      <c r="F20" s="16">
        <v>44997</v>
      </c>
      <c r="G20" s="3">
        <v>0</v>
      </c>
      <c r="H20" s="3">
        <v>15000</v>
      </c>
      <c r="I20" s="3">
        <v>23000</v>
      </c>
      <c r="J20" s="3">
        <f t="shared" si="0"/>
        <v>38000</v>
      </c>
    </row>
    <row r="21" spans="2:10" x14ac:dyDescent="0.3">
      <c r="B21" s="2" t="s">
        <v>48</v>
      </c>
      <c r="C21" s="2" t="s">
        <v>49</v>
      </c>
      <c r="D21" s="2" t="s">
        <v>14</v>
      </c>
      <c r="E21" s="2" t="s">
        <v>18</v>
      </c>
      <c r="F21" s="16">
        <v>44997</v>
      </c>
      <c r="G21" s="3">
        <v>12500</v>
      </c>
      <c r="H21" s="3">
        <v>5800</v>
      </c>
      <c r="I21" s="3">
        <v>22020</v>
      </c>
      <c r="J21" s="3">
        <f t="shared" si="0"/>
        <v>40320</v>
      </c>
    </row>
    <row r="23" spans="2:10" x14ac:dyDescent="0.3">
      <c r="B23" s="17" t="s">
        <v>201</v>
      </c>
    </row>
    <row r="24" spans="2:10" x14ac:dyDescent="0.3">
      <c r="B24" t="b">
        <f>AND(OR(LEFT(B4,2)="PR",E4="노원"),MONTH(F4)=3)</f>
        <v>1</v>
      </c>
    </row>
    <row r="27" spans="2:10" x14ac:dyDescent="0.3">
      <c r="B27" s="1" t="s">
        <v>0</v>
      </c>
      <c r="C27" s="1" t="s">
        <v>1</v>
      </c>
      <c r="D27" s="1" t="s">
        <v>2</v>
      </c>
      <c r="E27" s="1" t="s">
        <v>3</v>
      </c>
      <c r="F27" s="1" t="s">
        <v>4</v>
      </c>
      <c r="G27" s="1" t="s">
        <v>5</v>
      </c>
      <c r="H27" s="1" t="s">
        <v>6</v>
      </c>
      <c r="I27" s="1" t="s">
        <v>7</v>
      </c>
      <c r="J27" s="1" t="s">
        <v>200</v>
      </c>
    </row>
    <row r="28" spans="2:10" x14ac:dyDescent="0.3">
      <c r="B28" s="17" t="s">
        <v>8</v>
      </c>
      <c r="C28" s="17" t="s">
        <v>9</v>
      </c>
      <c r="D28" s="17" t="s">
        <v>10</v>
      </c>
      <c r="E28" s="17" t="s">
        <v>11</v>
      </c>
      <c r="F28" s="16">
        <v>45006</v>
      </c>
      <c r="G28" s="3">
        <v>135000</v>
      </c>
      <c r="H28" s="3">
        <v>55000</v>
      </c>
      <c r="I28" s="3">
        <v>135000</v>
      </c>
      <c r="J28" s="3">
        <v>325000</v>
      </c>
    </row>
    <row r="29" spans="2:10" x14ac:dyDescent="0.3">
      <c r="B29" s="17" t="s">
        <v>23</v>
      </c>
      <c r="C29" s="17" t="s">
        <v>24</v>
      </c>
      <c r="D29" s="17" t="s">
        <v>10</v>
      </c>
      <c r="E29" s="17" t="s">
        <v>18</v>
      </c>
      <c r="F29" s="16">
        <v>44998</v>
      </c>
      <c r="G29" s="3">
        <v>0</v>
      </c>
      <c r="H29" s="3">
        <v>33250</v>
      </c>
      <c r="I29" s="3">
        <v>33250</v>
      </c>
      <c r="J29" s="3">
        <v>66500</v>
      </c>
    </row>
    <row r="30" spans="2:10" x14ac:dyDescent="0.3">
      <c r="B30" s="17" t="s">
        <v>29</v>
      </c>
      <c r="C30" s="17" t="s">
        <v>30</v>
      </c>
      <c r="D30" s="17" t="s">
        <v>10</v>
      </c>
      <c r="E30" s="17" t="s">
        <v>31</v>
      </c>
      <c r="F30" s="16">
        <v>45003</v>
      </c>
      <c r="G30" s="3">
        <v>140520</v>
      </c>
      <c r="H30" s="3">
        <v>135000</v>
      </c>
      <c r="I30" s="3">
        <v>152000</v>
      </c>
      <c r="J30" s="3">
        <v>427520</v>
      </c>
    </row>
    <row r="31" spans="2:10" x14ac:dyDescent="0.3">
      <c r="B31" s="17" t="s">
        <v>46</v>
      </c>
      <c r="C31" s="17" t="s">
        <v>47</v>
      </c>
      <c r="D31" s="17" t="s">
        <v>14</v>
      </c>
      <c r="E31" s="17" t="s">
        <v>18</v>
      </c>
      <c r="F31" s="16">
        <v>44997</v>
      </c>
      <c r="G31" s="3">
        <v>0</v>
      </c>
      <c r="H31" s="3">
        <v>15000</v>
      </c>
      <c r="I31" s="3">
        <v>23000</v>
      </c>
      <c r="J31" s="3">
        <v>38000</v>
      </c>
    </row>
    <row r="32" spans="2:10" x14ac:dyDescent="0.3">
      <c r="B32" s="17" t="s">
        <v>48</v>
      </c>
      <c r="C32" s="17" t="s">
        <v>49</v>
      </c>
      <c r="D32" s="17" t="s">
        <v>14</v>
      </c>
      <c r="E32" s="17" t="s">
        <v>18</v>
      </c>
      <c r="F32" s="16">
        <v>44997</v>
      </c>
      <c r="G32" s="3">
        <v>12500</v>
      </c>
      <c r="H32" s="3">
        <v>5800</v>
      </c>
      <c r="I32" s="3">
        <v>22020</v>
      </c>
      <c r="J32" s="3">
        <v>40320</v>
      </c>
    </row>
  </sheetData>
  <phoneticPr fontId="1" type="noConversion"/>
  <conditionalFormatting sqref="B4:J21">
    <cfRule type="expression" dxfId="1" priority="1">
      <formula>(WEEKDAY($F4,2)=6)+(WEEKDAY($F4,2)=7)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5D9C2-6DB7-4A44-8FEB-6F9DF23E43B3}">
  <sheetPr codeName="Sheet3"/>
  <dimension ref="A1:H50"/>
  <sheetViews>
    <sheetView view="pageBreakPreview" topLeftCell="A13" zoomScale="85" zoomScaleNormal="100" zoomScaleSheetLayoutView="85" workbookViewId="0"/>
  </sheetViews>
  <sheetFormatPr defaultRowHeight="16.5" x14ac:dyDescent="0.3"/>
  <cols>
    <col min="4" max="4" width="12.875" customWidth="1"/>
    <col min="5" max="5" width="14.625" customWidth="1"/>
    <col min="6" max="6" width="12.375" customWidth="1"/>
    <col min="7" max="7" width="13.75" customWidth="1"/>
    <col min="8" max="8" width="14.25" customWidth="1"/>
  </cols>
  <sheetData>
    <row r="1" spans="1:8" x14ac:dyDescent="0.3">
      <c r="A1" s="1" t="s">
        <v>50</v>
      </c>
      <c r="B1" s="1" t="s">
        <v>51</v>
      </c>
      <c r="C1" s="1" t="s">
        <v>52</v>
      </c>
      <c r="D1" s="1" t="s">
        <v>53</v>
      </c>
      <c r="E1" s="1" t="s">
        <v>54</v>
      </c>
      <c r="F1" s="1" t="s">
        <v>55</v>
      </c>
      <c r="G1" s="1" t="s">
        <v>56</v>
      </c>
      <c r="H1" s="1" t="s">
        <v>57</v>
      </c>
    </row>
    <row r="2" spans="1:8" x14ac:dyDescent="0.3">
      <c r="A2" s="2" t="s">
        <v>58</v>
      </c>
      <c r="B2" s="2" t="s">
        <v>59</v>
      </c>
      <c r="C2" s="2" t="s">
        <v>60</v>
      </c>
      <c r="D2" s="4">
        <v>1743700</v>
      </c>
      <c r="E2" s="4">
        <v>100000</v>
      </c>
      <c r="F2" s="4">
        <v>0</v>
      </c>
      <c r="G2" s="4">
        <v>300000</v>
      </c>
      <c r="H2" s="4">
        <v>2143700</v>
      </c>
    </row>
    <row r="3" spans="1:8" x14ac:dyDescent="0.3">
      <c r="A3" s="2" t="s">
        <v>61</v>
      </c>
      <c r="B3" s="2" t="s">
        <v>59</v>
      </c>
      <c r="C3" s="2" t="s">
        <v>62</v>
      </c>
      <c r="D3" s="4">
        <v>1280000</v>
      </c>
      <c r="E3" s="4">
        <v>100000</v>
      </c>
      <c r="F3" s="4">
        <v>70000</v>
      </c>
      <c r="G3" s="4">
        <v>0</v>
      </c>
      <c r="H3" s="4">
        <v>1450000</v>
      </c>
    </row>
    <row r="4" spans="1:8" x14ac:dyDescent="0.3">
      <c r="A4" s="2" t="s">
        <v>63</v>
      </c>
      <c r="B4" s="2" t="s">
        <v>59</v>
      </c>
      <c r="C4" s="2" t="s">
        <v>62</v>
      </c>
      <c r="D4" s="4">
        <v>1280000</v>
      </c>
      <c r="E4" s="4">
        <v>100000</v>
      </c>
      <c r="F4" s="4">
        <v>70000</v>
      </c>
      <c r="G4" s="4">
        <v>0</v>
      </c>
      <c r="H4" s="4">
        <v>1450000</v>
      </c>
    </row>
    <row r="5" spans="1:8" x14ac:dyDescent="0.3">
      <c r="A5" s="2" t="s">
        <v>64</v>
      </c>
      <c r="B5" s="2" t="s">
        <v>65</v>
      </c>
      <c r="C5" s="2" t="s">
        <v>62</v>
      </c>
      <c r="D5" s="4">
        <v>1020000</v>
      </c>
      <c r="E5" s="4">
        <v>100000</v>
      </c>
      <c r="F5" s="4">
        <v>70000</v>
      </c>
      <c r="G5" s="4">
        <v>0</v>
      </c>
      <c r="H5" s="4">
        <v>1190000</v>
      </c>
    </row>
    <row r="6" spans="1:8" x14ac:dyDescent="0.3">
      <c r="A6" s="2" t="s">
        <v>66</v>
      </c>
      <c r="B6" s="2" t="s">
        <v>65</v>
      </c>
      <c r="C6" s="2" t="s">
        <v>60</v>
      </c>
      <c r="D6" s="4">
        <v>1793700</v>
      </c>
      <c r="E6" s="4">
        <v>100000</v>
      </c>
      <c r="F6" s="4">
        <v>0</v>
      </c>
      <c r="G6" s="4">
        <v>300000</v>
      </c>
      <c r="H6" s="4">
        <v>2193700</v>
      </c>
    </row>
    <row r="7" spans="1:8" x14ac:dyDescent="0.3">
      <c r="A7" s="2" t="s">
        <v>67</v>
      </c>
      <c r="B7" s="2" t="s">
        <v>65</v>
      </c>
      <c r="C7" s="2" t="s">
        <v>62</v>
      </c>
      <c r="D7" s="4">
        <v>1020000</v>
      </c>
      <c r="E7" s="4">
        <v>100000</v>
      </c>
      <c r="F7" s="4">
        <v>70000</v>
      </c>
      <c r="G7" s="4">
        <v>0</v>
      </c>
      <c r="H7" s="4">
        <v>1190000</v>
      </c>
    </row>
    <row r="8" spans="1:8" x14ac:dyDescent="0.3">
      <c r="A8" s="2" t="s">
        <v>68</v>
      </c>
      <c r="B8" s="2" t="s">
        <v>69</v>
      </c>
      <c r="C8" s="2" t="s">
        <v>60</v>
      </c>
      <c r="D8" s="4">
        <v>1388900</v>
      </c>
      <c r="E8" s="4">
        <v>100000</v>
      </c>
      <c r="F8" s="4">
        <v>0</v>
      </c>
      <c r="G8" s="4">
        <v>300000</v>
      </c>
      <c r="H8" s="4">
        <v>1788900</v>
      </c>
    </row>
    <row r="9" spans="1:8" x14ac:dyDescent="0.3">
      <c r="A9" s="2" t="s">
        <v>70</v>
      </c>
      <c r="B9" s="2" t="s">
        <v>69</v>
      </c>
      <c r="C9" s="2" t="s">
        <v>71</v>
      </c>
      <c r="D9" s="4">
        <v>2768100</v>
      </c>
      <c r="E9" s="4">
        <v>100000</v>
      </c>
      <c r="F9" s="4">
        <v>0</v>
      </c>
      <c r="G9" s="4">
        <v>300000</v>
      </c>
      <c r="H9" s="4">
        <v>3168100</v>
      </c>
    </row>
    <row r="10" spans="1:8" x14ac:dyDescent="0.3">
      <c r="A10" s="2" t="s">
        <v>72</v>
      </c>
      <c r="B10" s="2" t="s">
        <v>59</v>
      </c>
      <c r="C10" s="2" t="s">
        <v>60</v>
      </c>
      <c r="D10" s="4">
        <v>1428900</v>
      </c>
      <c r="E10" s="4">
        <v>100000</v>
      </c>
      <c r="F10" s="4">
        <v>0</v>
      </c>
      <c r="G10" s="4">
        <v>300000</v>
      </c>
      <c r="H10" s="4">
        <v>1828900</v>
      </c>
    </row>
    <row r="11" spans="1:8" x14ac:dyDescent="0.3">
      <c r="A11" s="2" t="s">
        <v>73</v>
      </c>
      <c r="B11" s="2" t="s">
        <v>59</v>
      </c>
      <c r="C11" s="2" t="s">
        <v>60</v>
      </c>
      <c r="D11" s="4">
        <v>1428900</v>
      </c>
      <c r="E11" s="4">
        <v>100000</v>
      </c>
      <c r="F11" s="4">
        <v>0</v>
      </c>
      <c r="G11" s="4">
        <v>300000</v>
      </c>
      <c r="H11" s="4">
        <v>1828900</v>
      </c>
    </row>
    <row r="12" spans="1:8" x14ac:dyDescent="0.3">
      <c r="A12" s="2" t="s">
        <v>74</v>
      </c>
      <c r="B12" s="2" t="s">
        <v>59</v>
      </c>
      <c r="C12" s="2" t="s">
        <v>71</v>
      </c>
      <c r="D12" s="4">
        <v>3002900</v>
      </c>
      <c r="E12" s="4">
        <v>100000</v>
      </c>
      <c r="F12" s="4">
        <v>0</v>
      </c>
      <c r="G12" s="4">
        <v>300000</v>
      </c>
      <c r="H12" s="4">
        <v>3402900</v>
      </c>
    </row>
    <row r="13" spans="1:8" x14ac:dyDescent="0.3">
      <c r="A13" s="2" t="s">
        <v>75</v>
      </c>
      <c r="B13" s="2" t="s">
        <v>65</v>
      </c>
      <c r="C13" s="2" t="s">
        <v>60</v>
      </c>
      <c r="D13" s="4">
        <v>1468900</v>
      </c>
      <c r="E13" s="4">
        <v>100000</v>
      </c>
      <c r="F13" s="4">
        <v>0</v>
      </c>
      <c r="G13" s="4">
        <v>300000</v>
      </c>
      <c r="H13" s="4">
        <v>1868900</v>
      </c>
    </row>
    <row r="14" spans="1:8" x14ac:dyDescent="0.3">
      <c r="A14" s="2" t="s">
        <v>76</v>
      </c>
      <c r="B14" s="2" t="s">
        <v>65</v>
      </c>
      <c r="C14" s="2" t="s">
        <v>60</v>
      </c>
      <c r="D14" s="4">
        <v>1468900</v>
      </c>
      <c r="E14" s="4">
        <v>100000</v>
      </c>
      <c r="F14" s="4">
        <v>0</v>
      </c>
      <c r="G14" s="4">
        <v>300000</v>
      </c>
      <c r="H14" s="4">
        <v>1868900</v>
      </c>
    </row>
    <row r="15" spans="1:8" x14ac:dyDescent="0.3">
      <c r="A15" s="2" t="s">
        <v>77</v>
      </c>
      <c r="B15" s="2" t="s">
        <v>65</v>
      </c>
      <c r="C15" s="2" t="s">
        <v>60</v>
      </c>
      <c r="D15" s="4">
        <v>1468900</v>
      </c>
      <c r="E15" s="4">
        <v>100000</v>
      </c>
      <c r="F15" s="4">
        <v>0</v>
      </c>
      <c r="G15" s="4">
        <v>300000</v>
      </c>
      <c r="H15" s="4">
        <v>1868900</v>
      </c>
    </row>
    <row r="16" spans="1:8" x14ac:dyDescent="0.3">
      <c r="A16" s="2" t="s">
        <v>78</v>
      </c>
      <c r="B16" s="2" t="s">
        <v>69</v>
      </c>
      <c r="C16" s="2" t="s">
        <v>79</v>
      </c>
      <c r="D16" s="4">
        <v>845200</v>
      </c>
      <c r="E16" s="4">
        <v>100000</v>
      </c>
      <c r="F16" s="4">
        <v>70000</v>
      </c>
      <c r="G16" s="4">
        <v>0</v>
      </c>
      <c r="H16" s="4">
        <v>1015200</v>
      </c>
    </row>
    <row r="17" spans="1:8" x14ac:dyDescent="0.3">
      <c r="A17" s="2" t="s">
        <v>80</v>
      </c>
      <c r="B17" s="2" t="s">
        <v>69</v>
      </c>
      <c r="C17" s="2" t="s">
        <v>79</v>
      </c>
      <c r="D17" s="4">
        <v>845200</v>
      </c>
      <c r="E17" s="4">
        <v>100000</v>
      </c>
      <c r="F17" s="4">
        <v>70000</v>
      </c>
      <c r="G17" s="4">
        <v>0</v>
      </c>
      <c r="H17" s="4">
        <v>1015200</v>
      </c>
    </row>
    <row r="18" spans="1:8" x14ac:dyDescent="0.3">
      <c r="A18" s="2" t="s">
        <v>81</v>
      </c>
      <c r="B18" s="2" t="s">
        <v>82</v>
      </c>
      <c r="C18" s="2" t="s">
        <v>62</v>
      </c>
      <c r="D18" s="4">
        <v>1020000</v>
      </c>
      <c r="E18" s="4">
        <v>100000</v>
      </c>
      <c r="F18" s="4">
        <v>70000</v>
      </c>
      <c r="G18" s="4">
        <v>0</v>
      </c>
      <c r="H18" s="4">
        <v>1190000</v>
      </c>
    </row>
    <row r="19" spans="1:8" x14ac:dyDescent="0.3">
      <c r="A19" s="2" t="s">
        <v>83</v>
      </c>
      <c r="B19" s="2" t="s">
        <v>82</v>
      </c>
      <c r="C19" s="2" t="s">
        <v>62</v>
      </c>
      <c r="D19" s="4">
        <v>798900</v>
      </c>
      <c r="E19" s="4">
        <v>100000</v>
      </c>
      <c r="F19" s="4">
        <v>70000</v>
      </c>
      <c r="G19" s="4">
        <v>0</v>
      </c>
      <c r="H19" s="4">
        <v>968900</v>
      </c>
    </row>
    <row r="20" spans="1:8" x14ac:dyDescent="0.3">
      <c r="A20" s="2" t="s">
        <v>84</v>
      </c>
      <c r="B20" s="2" t="s">
        <v>65</v>
      </c>
      <c r="C20" s="2" t="s">
        <v>79</v>
      </c>
      <c r="D20" s="4">
        <v>766300</v>
      </c>
      <c r="E20" s="4">
        <v>100000</v>
      </c>
      <c r="F20" s="4">
        <v>70000</v>
      </c>
      <c r="G20" s="4">
        <v>0</v>
      </c>
      <c r="H20" s="4">
        <v>936300</v>
      </c>
    </row>
    <row r="21" spans="1:8" x14ac:dyDescent="0.3">
      <c r="A21" s="2" t="s">
        <v>85</v>
      </c>
      <c r="B21" s="2" t="s">
        <v>65</v>
      </c>
      <c r="C21" s="2" t="s">
        <v>62</v>
      </c>
      <c r="D21" s="4">
        <v>1250000</v>
      </c>
      <c r="E21" s="4">
        <v>100000</v>
      </c>
      <c r="F21" s="4">
        <v>70000</v>
      </c>
      <c r="G21" s="4">
        <v>0</v>
      </c>
      <c r="H21" s="4">
        <v>1420000</v>
      </c>
    </row>
    <row r="22" spans="1:8" x14ac:dyDescent="0.3">
      <c r="A22" s="2" t="s">
        <v>86</v>
      </c>
      <c r="B22" s="2" t="s">
        <v>65</v>
      </c>
      <c r="C22" s="2" t="s">
        <v>79</v>
      </c>
      <c r="D22" s="4">
        <v>766300</v>
      </c>
      <c r="E22" s="4">
        <v>100000</v>
      </c>
      <c r="F22" s="4">
        <v>70000</v>
      </c>
      <c r="G22" s="4">
        <v>0</v>
      </c>
      <c r="H22" s="4">
        <v>936300</v>
      </c>
    </row>
    <row r="23" spans="1:8" x14ac:dyDescent="0.3">
      <c r="A23" s="2" t="s">
        <v>87</v>
      </c>
      <c r="B23" s="2" t="s">
        <v>82</v>
      </c>
      <c r="C23" s="2" t="s">
        <v>88</v>
      </c>
      <c r="D23" s="4">
        <v>2303300</v>
      </c>
      <c r="E23" s="4">
        <v>100000</v>
      </c>
      <c r="F23" s="4">
        <v>0</v>
      </c>
      <c r="G23" s="4">
        <v>300000</v>
      </c>
      <c r="H23" s="4">
        <v>2703300</v>
      </c>
    </row>
    <row r="24" spans="1:8" x14ac:dyDescent="0.3">
      <c r="A24" s="2" t="s">
        <v>89</v>
      </c>
      <c r="B24" s="2" t="s">
        <v>65</v>
      </c>
      <c r="C24" s="2" t="s">
        <v>79</v>
      </c>
      <c r="D24" s="4">
        <v>766300</v>
      </c>
      <c r="E24" s="4">
        <v>100000</v>
      </c>
      <c r="F24" s="4">
        <v>70000</v>
      </c>
      <c r="G24" s="4">
        <v>0</v>
      </c>
      <c r="H24" s="4">
        <v>936300</v>
      </c>
    </row>
    <row r="25" spans="1:8" x14ac:dyDescent="0.3">
      <c r="A25" s="2" t="s">
        <v>90</v>
      </c>
      <c r="B25" s="2" t="s">
        <v>65</v>
      </c>
      <c r="C25" s="2" t="s">
        <v>71</v>
      </c>
      <c r="D25" s="4">
        <v>2608100</v>
      </c>
      <c r="E25" s="4">
        <v>100000</v>
      </c>
      <c r="F25" s="4">
        <v>0</v>
      </c>
      <c r="G25" s="4">
        <v>300000</v>
      </c>
      <c r="H25" s="4">
        <v>3008100</v>
      </c>
    </row>
    <row r="26" spans="1:8" x14ac:dyDescent="0.3">
      <c r="A26" s="2" t="s">
        <v>91</v>
      </c>
      <c r="B26" s="2" t="s">
        <v>65</v>
      </c>
      <c r="C26" s="2" t="s">
        <v>79</v>
      </c>
      <c r="D26" s="4">
        <v>766300</v>
      </c>
      <c r="E26" s="4">
        <v>100000</v>
      </c>
      <c r="F26" s="4">
        <v>70000</v>
      </c>
      <c r="G26" s="4">
        <v>0</v>
      </c>
      <c r="H26" s="4">
        <v>936300</v>
      </c>
    </row>
    <row r="27" spans="1:8" x14ac:dyDescent="0.3">
      <c r="A27" s="2" t="s">
        <v>92</v>
      </c>
      <c r="B27" s="2" t="s">
        <v>82</v>
      </c>
      <c r="C27" s="2" t="s">
        <v>71</v>
      </c>
      <c r="D27" s="4">
        <v>2912900</v>
      </c>
      <c r="E27" s="4">
        <v>100000</v>
      </c>
      <c r="F27" s="4">
        <v>0</v>
      </c>
      <c r="G27" s="4">
        <v>300000</v>
      </c>
      <c r="H27" s="4">
        <v>3312900</v>
      </c>
    </row>
    <row r="28" spans="1:8" x14ac:dyDescent="0.3">
      <c r="A28" s="2" t="s">
        <v>93</v>
      </c>
      <c r="B28" s="2" t="s">
        <v>65</v>
      </c>
      <c r="C28" s="2" t="s">
        <v>79</v>
      </c>
      <c r="D28" s="4">
        <v>766300</v>
      </c>
      <c r="E28" s="4">
        <v>100000</v>
      </c>
      <c r="F28" s="4">
        <v>70000</v>
      </c>
      <c r="G28" s="4">
        <v>0</v>
      </c>
      <c r="H28" s="4">
        <v>936300</v>
      </c>
    </row>
    <row r="29" spans="1:8" x14ac:dyDescent="0.3">
      <c r="A29" s="2" t="s">
        <v>94</v>
      </c>
      <c r="B29" s="2" t="s">
        <v>59</v>
      </c>
      <c r="C29" s="2" t="s">
        <v>79</v>
      </c>
      <c r="D29" s="4">
        <v>673600</v>
      </c>
      <c r="E29" s="4">
        <v>100000</v>
      </c>
      <c r="F29" s="4">
        <v>70000</v>
      </c>
      <c r="G29" s="4">
        <v>0</v>
      </c>
      <c r="H29" s="4">
        <v>843600</v>
      </c>
    </row>
    <row r="30" spans="1:8" x14ac:dyDescent="0.3">
      <c r="A30" s="2" t="s">
        <v>95</v>
      </c>
      <c r="B30" s="2" t="s">
        <v>59</v>
      </c>
      <c r="C30" s="2" t="s">
        <v>62</v>
      </c>
      <c r="D30" s="4">
        <v>1020000</v>
      </c>
      <c r="E30" s="4">
        <v>100000</v>
      </c>
      <c r="F30" s="4">
        <v>70000</v>
      </c>
      <c r="G30" s="4">
        <v>0</v>
      </c>
      <c r="H30" s="4">
        <v>1190000</v>
      </c>
    </row>
    <row r="31" spans="1:8" x14ac:dyDescent="0.3">
      <c r="A31" s="2" t="s">
        <v>96</v>
      </c>
      <c r="B31" s="2" t="s">
        <v>59</v>
      </c>
      <c r="C31" s="2" t="s">
        <v>62</v>
      </c>
      <c r="D31" s="4">
        <v>1280000</v>
      </c>
      <c r="E31" s="4">
        <v>100000</v>
      </c>
      <c r="F31" s="4">
        <v>70000</v>
      </c>
      <c r="G31" s="4">
        <v>0</v>
      </c>
      <c r="H31" s="4">
        <v>1450000</v>
      </c>
    </row>
    <row r="32" spans="1:8" x14ac:dyDescent="0.3">
      <c r="A32" s="2" t="s">
        <v>97</v>
      </c>
      <c r="B32" s="2" t="s">
        <v>59</v>
      </c>
      <c r="C32" s="2" t="s">
        <v>62</v>
      </c>
      <c r="D32" s="4">
        <v>798900</v>
      </c>
      <c r="E32" s="4">
        <v>100000</v>
      </c>
      <c r="F32" s="4">
        <v>70000</v>
      </c>
      <c r="G32" s="4">
        <v>0</v>
      </c>
      <c r="H32" s="4">
        <v>968900</v>
      </c>
    </row>
    <row r="33" spans="1:8" x14ac:dyDescent="0.3">
      <c r="A33" s="2" t="s">
        <v>98</v>
      </c>
      <c r="B33" s="2" t="s">
        <v>59</v>
      </c>
      <c r="C33" s="2" t="s">
        <v>62</v>
      </c>
      <c r="D33" s="4">
        <v>1280000</v>
      </c>
      <c r="E33" s="4">
        <v>100000</v>
      </c>
      <c r="F33" s="4">
        <v>70000</v>
      </c>
      <c r="G33" s="4">
        <v>0</v>
      </c>
      <c r="H33" s="4">
        <v>1450000</v>
      </c>
    </row>
    <row r="34" spans="1:8" x14ac:dyDescent="0.3">
      <c r="A34" s="2" t="s">
        <v>99</v>
      </c>
      <c r="B34" s="2" t="s">
        <v>59</v>
      </c>
      <c r="C34" s="2" t="s">
        <v>79</v>
      </c>
      <c r="D34" s="4">
        <v>653500</v>
      </c>
      <c r="E34" s="4">
        <v>100000</v>
      </c>
      <c r="F34" s="4">
        <v>70000</v>
      </c>
      <c r="G34" s="4">
        <v>0</v>
      </c>
      <c r="H34" s="4">
        <v>823500</v>
      </c>
    </row>
    <row r="35" spans="1:8" x14ac:dyDescent="0.3">
      <c r="A35" s="2" t="s">
        <v>100</v>
      </c>
      <c r="B35" s="2" t="s">
        <v>59</v>
      </c>
      <c r="C35" s="2" t="s">
        <v>71</v>
      </c>
      <c r="D35" s="4">
        <v>2688100</v>
      </c>
      <c r="E35" s="4">
        <v>100000</v>
      </c>
      <c r="F35" s="4">
        <v>0</v>
      </c>
      <c r="G35" s="4">
        <v>300000</v>
      </c>
      <c r="H35" s="4">
        <v>3088100</v>
      </c>
    </row>
    <row r="36" spans="1:8" x14ac:dyDescent="0.3">
      <c r="A36" s="2" t="s">
        <v>101</v>
      </c>
      <c r="B36" s="2" t="s">
        <v>65</v>
      </c>
      <c r="C36" s="2" t="s">
        <v>88</v>
      </c>
      <c r="D36" s="4">
        <v>2373300</v>
      </c>
      <c r="E36" s="4">
        <v>100000</v>
      </c>
      <c r="F36" s="4">
        <v>0</v>
      </c>
      <c r="G36" s="4">
        <v>300000</v>
      </c>
      <c r="H36" s="4">
        <v>2773300</v>
      </c>
    </row>
    <row r="37" spans="1:8" x14ac:dyDescent="0.3">
      <c r="A37" s="2" t="s">
        <v>102</v>
      </c>
      <c r="B37" s="2" t="s">
        <v>59</v>
      </c>
      <c r="C37" s="2" t="s">
        <v>79</v>
      </c>
      <c r="D37" s="4">
        <v>653500</v>
      </c>
      <c r="E37" s="4">
        <v>100000</v>
      </c>
      <c r="F37" s="4">
        <v>70000</v>
      </c>
      <c r="G37" s="4">
        <v>0</v>
      </c>
      <c r="H37" s="4">
        <v>823500</v>
      </c>
    </row>
    <row r="38" spans="1:8" x14ac:dyDescent="0.3">
      <c r="A38" s="2" t="s">
        <v>103</v>
      </c>
      <c r="B38" s="2" t="s">
        <v>59</v>
      </c>
      <c r="C38" s="2" t="s">
        <v>79</v>
      </c>
      <c r="D38" s="4">
        <v>653500</v>
      </c>
      <c r="E38" s="4">
        <v>100000</v>
      </c>
      <c r="F38" s="4">
        <v>70000</v>
      </c>
      <c r="G38" s="4">
        <v>0</v>
      </c>
      <c r="H38" s="4">
        <v>823500</v>
      </c>
    </row>
    <row r="39" spans="1:8" x14ac:dyDescent="0.3">
      <c r="A39" s="2" t="s">
        <v>104</v>
      </c>
      <c r="B39" s="2" t="s">
        <v>65</v>
      </c>
      <c r="C39" s="2" t="s">
        <v>71</v>
      </c>
      <c r="D39" s="4">
        <v>3002900</v>
      </c>
      <c r="E39" s="4">
        <v>100000</v>
      </c>
      <c r="F39" s="4">
        <v>0</v>
      </c>
      <c r="G39" s="4">
        <v>300000</v>
      </c>
      <c r="H39" s="4">
        <v>3402900</v>
      </c>
    </row>
    <row r="40" spans="1:8" x14ac:dyDescent="0.3">
      <c r="A40" s="2" t="s">
        <v>105</v>
      </c>
      <c r="B40" s="2" t="s">
        <v>59</v>
      </c>
      <c r="C40" s="2" t="s">
        <v>79</v>
      </c>
      <c r="D40" s="4">
        <v>653500</v>
      </c>
      <c r="E40" s="4">
        <v>100000</v>
      </c>
      <c r="F40" s="4">
        <v>70000</v>
      </c>
      <c r="G40" s="4">
        <v>0</v>
      </c>
      <c r="H40" s="4">
        <v>823500</v>
      </c>
    </row>
    <row r="41" spans="1:8" x14ac:dyDescent="0.3">
      <c r="A41" s="2" t="s">
        <v>106</v>
      </c>
      <c r="B41" s="2" t="s">
        <v>59</v>
      </c>
      <c r="C41" s="2" t="s">
        <v>88</v>
      </c>
      <c r="D41" s="4">
        <v>2058500</v>
      </c>
      <c r="E41" s="4">
        <v>100000</v>
      </c>
      <c r="F41" s="4">
        <v>0</v>
      </c>
      <c r="G41" s="4">
        <v>300000</v>
      </c>
      <c r="H41" s="4">
        <v>2458500</v>
      </c>
    </row>
    <row r="42" spans="1:8" x14ac:dyDescent="0.3">
      <c r="A42" s="2" t="s">
        <v>107</v>
      </c>
      <c r="B42" s="2" t="s">
        <v>65</v>
      </c>
      <c r="C42" s="2" t="s">
        <v>88</v>
      </c>
      <c r="D42" s="4">
        <v>2373300</v>
      </c>
      <c r="E42" s="4">
        <v>100000</v>
      </c>
      <c r="F42" s="4">
        <v>0</v>
      </c>
      <c r="G42" s="4">
        <v>300000</v>
      </c>
      <c r="H42" s="4">
        <v>2773300</v>
      </c>
    </row>
    <row r="43" spans="1:8" x14ac:dyDescent="0.3">
      <c r="A43" s="2" t="s">
        <v>108</v>
      </c>
      <c r="B43" s="2" t="s">
        <v>59</v>
      </c>
      <c r="C43" s="2" t="s">
        <v>79</v>
      </c>
      <c r="D43" s="4">
        <v>653500</v>
      </c>
      <c r="E43" s="4">
        <v>100000</v>
      </c>
      <c r="F43" s="4">
        <v>70000</v>
      </c>
      <c r="G43" s="4">
        <v>0</v>
      </c>
      <c r="H43" s="4">
        <v>823500</v>
      </c>
    </row>
    <row r="44" spans="1:8" x14ac:dyDescent="0.3">
      <c r="A44" s="2" t="s">
        <v>109</v>
      </c>
      <c r="B44" s="2" t="s">
        <v>82</v>
      </c>
      <c r="C44" s="2" t="s">
        <v>71</v>
      </c>
      <c r="D44" s="4">
        <v>2608100</v>
      </c>
      <c r="E44" s="4">
        <v>100000</v>
      </c>
      <c r="F44" s="4">
        <v>0</v>
      </c>
      <c r="G44" s="4">
        <v>300000</v>
      </c>
      <c r="H44" s="4">
        <v>3008100</v>
      </c>
    </row>
    <row r="45" spans="1:8" x14ac:dyDescent="0.3">
      <c r="A45" s="2" t="s">
        <v>110</v>
      </c>
      <c r="B45" s="2" t="s">
        <v>82</v>
      </c>
      <c r="C45" s="2" t="s">
        <v>79</v>
      </c>
      <c r="D45" s="4">
        <v>633400</v>
      </c>
      <c r="E45" s="4">
        <v>100000</v>
      </c>
      <c r="F45" s="4">
        <v>70000</v>
      </c>
      <c r="G45" s="4">
        <v>0</v>
      </c>
      <c r="H45" s="4">
        <v>803400</v>
      </c>
    </row>
    <row r="46" spans="1:8" x14ac:dyDescent="0.3">
      <c r="A46" s="2" t="s">
        <v>111</v>
      </c>
      <c r="B46" s="2" t="s">
        <v>82</v>
      </c>
      <c r="C46" s="2" t="s">
        <v>62</v>
      </c>
      <c r="D46" s="4">
        <v>1250000</v>
      </c>
      <c r="E46" s="4">
        <v>100000</v>
      </c>
      <c r="F46" s="4">
        <v>70000</v>
      </c>
      <c r="G46" s="4">
        <v>0</v>
      </c>
      <c r="H46" s="4">
        <v>1420000</v>
      </c>
    </row>
    <row r="47" spans="1:8" x14ac:dyDescent="0.3">
      <c r="A47" s="2" t="s">
        <v>112</v>
      </c>
      <c r="B47" s="2" t="s">
        <v>82</v>
      </c>
      <c r="C47" s="2" t="s">
        <v>62</v>
      </c>
      <c r="D47" s="4">
        <v>1250000</v>
      </c>
      <c r="E47" s="4">
        <v>100000</v>
      </c>
      <c r="F47" s="4">
        <v>70000</v>
      </c>
      <c r="G47" s="4">
        <v>0</v>
      </c>
      <c r="H47" s="4">
        <v>1420000</v>
      </c>
    </row>
    <row r="48" spans="1:8" x14ac:dyDescent="0.3">
      <c r="A48" s="2" t="s">
        <v>113</v>
      </c>
      <c r="B48" s="2" t="s">
        <v>82</v>
      </c>
      <c r="C48" s="2" t="s">
        <v>60</v>
      </c>
      <c r="D48" s="4">
        <v>1793700</v>
      </c>
      <c r="E48" s="4">
        <v>100000</v>
      </c>
      <c r="F48" s="4">
        <v>0</v>
      </c>
      <c r="G48" s="4">
        <v>300000</v>
      </c>
      <c r="H48" s="4">
        <v>2193700</v>
      </c>
    </row>
    <row r="49" spans="1:8" x14ac:dyDescent="0.3">
      <c r="A49" s="2" t="s">
        <v>114</v>
      </c>
      <c r="B49" s="2" t="s">
        <v>82</v>
      </c>
      <c r="C49" s="2" t="s">
        <v>71</v>
      </c>
      <c r="D49" s="4">
        <v>3092900</v>
      </c>
      <c r="E49" s="4">
        <v>100000</v>
      </c>
      <c r="F49" s="4">
        <v>0</v>
      </c>
      <c r="G49" s="4">
        <v>300000</v>
      </c>
      <c r="H49" s="4">
        <v>3492900</v>
      </c>
    </row>
    <row r="50" spans="1:8" x14ac:dyDescent="0.3">
      <c r="A50" s="2" t="s">
        <v>115</v>
      </c>
      <c r="B50" s="2" t="s">
        <v>82</v>
      </c>
      <c r="C50" s="2" t="s">
        <v>62</v>
      </c>
      <c r="D50" s="4">
        <v>1250000</v>
      </c>
      <c r="E50" s="4">
        <v>100000</v>
      </c>
      <c r="F50" s="4">
        <v>70000</v>
      </c>
      <c r="G50" s="4">
        <v>0</v>
      </c>
      <c r="H50" s="4">
        <v>1420000</v>
      </c>
    </row>
  </sheetData>
  <phoneticPr fontId="1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landscape" verticalDpi="0" r:id="rId1"/>
  <headerFooter>
    <oddHeader>&amp;R&amp;G</oddHeader>
  </headerFooter>
  <rowBreaks count="1" manualBreakCount="1">
    <brk id="25" max="16383" man="1"/>
  </rowBreak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4"/>
  <dimension ref="A1:K27"/>
  <sheetViews>
    <sheetView workbookViewId="0">
      <selection activeCell="M12" sqref="M12"/>
    </sheetView>
  </sheetViews>
  <sheetFormatPr defaultRowHeight="16.5" x14ac:dyDescent="0.3"/>
  <cols>
    <col min="2" max="2" width="14.75" bestFit="1" customWidth="1"/>
    <col min="3" max="3" width="13.125" bestFit="1" customWidth="1"/>
    <col min="4" max="4" width="5.25" bestFit="1" customWidth="1"/>
    <col min="5" max="5" width="6.875" bestFit="1" customWidth="1"/>
    <col min="6" max="6" width="10.875" bestFit="1" customWidth="1"/>
    <col min="7" max="7" width="9.5" bestFit="1" customWidth="1"/>
    <col min="8" max="8" width="11" bestFit="1" customWidth="1"/>
    <col min="9" max="9" width="11.25" bestFit="1" customWidth="1"/>
    <col min="10" max="10" width="10.875" bestFit="1" customWidth="1"/>
    <col min="11" max="11" width="11.75" bestFit="1" customWidth="1"/>
  </cols>
  <sheetData>
    <row r="1" spans="1:11" x14ac:dyDescent="0.3">
      <c r="A1" t="s">
        <v>116</v>
      </c>
      <c r="E1" t="s">
        <v>117</v>
      </c>
      <c r="F1" t="s">
        <v>53</v>
      </c>
    </row>
    <row r="2" spans="1:11" x14ac:dyDescent="0.3">
      <c r="A2" s="5" t="s">
        <v>51</v>
      </c>
      <c r="B2" s="1" t="s">
        <v>118</v>
      </c>
      <c r="C2" s="1" t="s">
        <v>119</v>
      </c>
      <c r="E2" s="5"/>
      <c r="F2" s="5" t="s">
        <v>79</v>
      </c>
      <c r="G2" s="5" t="s">
        <v>62</v>
      </c>
      <c r="H2" s="5" t="s">
        <v>60</v>
      </c>
      <c r="I2" s="5" t="s">
        <v>88</v>
      </c>
      <c r="J2" s="5" t="s">
        <v>71</v>
      </c>
    </row>
    <row r="3" spans="1:11" x14ac:dyDescent="0.3">
      <c r="A3" s="5" t="s">
        <v>59</v>
      </c>
      <c r="B3" s="5" t="str">
        <f t="array" ref="B3">SUM(($B$12:$B$27=$A3)*IF((($E$12:$E$27="2호봉")+($E$12:$E$27="3호봉")),1))&amp;"명"</f>
        <v>3명</v>
      </c>
      <c r="C3" s="18">
        <f t="array" ref="C3">MAX(($B$12:$B$27=$A3)*$F$12:$F$27)-AVERAGE(IF(($B$12:$B$27=$A3),$F$12:$F$27))</f>
        <v>574950</v>
      </c>
      <c r="E3" s="5" t="s">
        <v>120</v>
      </c>
      <c r="F3" s="7">
        <v>633400</v>
      </c>
      <c r="G3" s="7">
        <v>766300</v>
      </c>
      <c r="H3" s="7">
        <v>989200</v>
      </c>
      <c r="I3" s="7">
        <v>1250000</v>
      </c>
      <c r="J3" s="7">
        <v>1388900</v>
      </c>
    </row>
    <row r="4" spans="1:11" x14ac:dyDescent="0.3">
      <c r="A4" s="5" t="s">
        <v>82</v>
      </c>
      <c r="B4" s="5" t="str">
        <f t="array" ref="B4">SUM(($B$12:$B$27=$A4)*IF((($E$12:$E$27="2호봉")+($E$12:$E$27="3호봉")),1))&amp;"명"</f>
        <v>2명</v>
      </c>
      <c r="C4" s="18">
        <f t="array" ref="C4">MAX(($B$12:$B$27=$A4)*$F$12:$F$27)-AVERAGE(IF(($B$12:$B$27=$A4),$F$12:$F$27))</f>
        <v>363050</v>
      </c>
      <c r="E4" s="5" t="s">
        <v>121</v>
      </c>
      <c r="F4" s="7">
        <v>653500</v>
      </c>
      <c r="G4" s="7">
        <v>792600</v>
      </c>
      <c r="H4" s="7">
        <v>798900</v>
      </c>
      <c r="I4" s="7">
        <v>1280000</v>
      </c>
      <c r="J4" s="7">
        <v>1428900</v>
      </c>
    </row>
    <row r="5" spans="1:11" x14ac:dyDescent="0.3">
      <c r="A5" s="5" t="s">
        <v>65</v>
      </c>
      <c r="B5" s="5" t="str">
        <f t="array" ref="B5">SUM(($B$12:$B$27=$A5)*IF((($E$12:$E$27="2호봉")+($E$12:$E$27="3호봉")),1))&amp;"명"</f>
        <v>3명</v>
      </c>
      <c r="C5" s="18">
        <f t="array" ref="C5">MAX(($B$12:$B$27=$A5)*$F$12:$F$27)-AVERAGE(IF(($B$12:$B$27=$A5),$F$12:$F$27))</f>
        <v>105525</v>
      </c>
      <c r="E5" s="5" t="s">
        <v>122</v>
      </c>
      <c r="F5" s="7">
        <v>673600</v>
      </c>
      <c r="G5" s="7">
        <v>818900</v>
      </c>
      <c r="H5" s="7">
        <v>1020000</v>
      </c>
      <c r="I5" s="7">
        <v>1310000</v>
      </c>
      <c r="J5" s="7">
        <v>1468900</v>
      </c>
    </row>
    <row r="6" spans="1:11" x14ac:dyDescent="0.3">
      <c r="E6" s="5" t="s">
        <v>123</v>
      </c>
      <c r="F6" s="7">
        <v>693700</v>
      </c>
      <c r="G6" s="7">
        <v>845200</v>
      </c>
      <c r="H6" s="7">
        <v>1342600</v>
      </c>
      <c r="I6" s="7">
        <v>1340000</v>
      </c>
      <c r="J6" s="7">
        <v>1508900</v>
      </c>
    </row>
    <row r="7" spans="1:11" x14ac:dyDescent="0.3">
      <c r="E7" s="5" t="s">
        <v>124</v>
      </c>
      <c r="F7" s="7">
        <v>713800</v>
      </c>
      <c r="G7" s="7">
        <v>871500</v>
      </c>
      <c r="H7" s="7">
        <v>1465000</v>
      </c>
      <c r="I7" s="7">
        <v>1370000</v>
      </c>
      <c r="J7" s="7">
        <v>1548900</v>
      </c>
    </row>
    <row r="8" spans="1:11" x14ac:dyDescent="0.3">
      <c r="E8" s="5" t="s">
        <v>125</v>
      </c>
      <c r="F8" s="7">
        <v>733900</v>
      </c>
      <c r="G8" s="7">
        <v>897800</v>
      </c>
      <c r="H8" s="7">
        <v>2151100</v>
      </c>
      <c r="I8" s="7">
        <v>1400000</v>
      </c>
      <c r="J8" s="7">
        <v>1588900</v>
      </c>
    </row>
    <row r="10" spans="1:11" x14ac:dyDescent="0.3">
      <c r="A10" t="s">
        <v>126</v>
      </c>
    </row>
    <row r="11" spans="1:11" x14ac:dyDescent="0.3">
      <c r="A11" s="5" t="s">
        <v>50</v>
      </c>
      <c r="B11" s="5" t="s">
        <v>51</v>
      </c>
      <c r="C11" s="5" t="s">
        <v>52</v>
      </c>
      <c r="D11" s="1" t="s">
        <v>127</v>
      </c>
      <c r="E11" s="5" t="s">
        <v>128</v>
      </c>
      <c r="F11" s="5" t="s">
        <v>53</v>
      </c>
      <c r="G11" s="5" t="s">
        <v>54</v>
      </c>
      <c r="H11" s="5" t="s">
        <v>55</v>
      </c>
      <c r="I11" s="5" t="s">
        <v>56</v>
      </c>
      <c r="J11" s="1" t="s">
        <v>57</v>
      </c>
      <c r="K11" s="1" t="s">
        <v>129</v>
      </c>
    </row>
    <row r="12" spans="1:11" x14ac:dyDescent="0.3">
      <c r="A12" s="5" t="s">
        <v>98</v>
      </c>
      <c r="B12" s="5" t="s">
        <v>59</v>
      </c>
      <c r="C12" s="5" t="s">
        <v>88</v>
      </c>
      <c r="D12" s="5" t="str">
        <f>_xlfn.CONCAT(_xlfn.XMATCH(C12,$F$2:$J$2,0),"급")</f>
        <v>4급</v>
      </c>
      <c r="E12" s="5" t="s">
        <v>130</v>
      </c>
      <c r="F12" s="7">
        <v>1340000</v>
      </c>
      <c r="G12" s="7">
        <f t="shared" ref="G12:G27" si="0">100000</f>
        <v>100000</v>
      </c>
      <c r="H12" s="7">
        <v>70000</v>
      </c>
      <c r="I12" s="7">
        <v>0</v>
      </c>
      <c r="J12" s="7" cm="1">
        <f t="array" ref="J12">fn급여총액(F12,SUM(G12:I12))</f>
        <v>1510000</v>
      </c>
      <c r="K12" s="8">
        <f>ROUND(FV(4.2%/12,2*12,-J12*50%),-3)</f>
        <v>18868000</v>
      </c>
    </row>
    <row r="13" spans="1:11" x14ac:dyDescent="0.3">
      <c r="A13" s="5" t="s">
        <v>87</v>
      </c>
      <c r="B13" s="5" t="s">
        <v>82</v>
      </c>
      <c r="C13" s="5" t="s">
        <v>60</v>
      </c>
      <c r="D13" s="5" t="str">
        <f t="shared" ref="D13:D27" si="1">_xlfn.CONCAT(_xlfn.XMATCH(C13,$F$2:$J$2,0),"급")</f>
        <v>3급</v>
      </c>
      <c r="E13" s="5" t="s">
        <v>131</v>
      </c>
      <c r="F13" s="7">
        <v>1020000</v>
      </c>
      <c r="G13" s="7">
        <f t="shared" si="0"/>
        <v>100000</v>
      </c>
      <c r="H13" s="7">
        <v>50000</v>
      </c>
      <c r="I13" s="7">
        <v>0</v>
      </c>
      <c r="J13" s="7" cm="1">
        <f t="array" ref="J13">fn급여총액(F13,SUM(G13:I13))</f>
        <v>1170000</v>
      </c>
      <c r="K13" s="8">
        <f t="shared" ref="K13:K27" si="2">ROUND(FV(4.2%/12,2*12,-J13*50%),-3)</f>
        <v>14620000</v>
      </c>
    </row>
    <row r="14" spans="1:11" x14ac:dyDescent="0.3">
      <c r="A14" s="5" t="s">
        <v>97</v>
      </c>
      <c r="B14" s="5" t="s">
        <v>59</v>
      </c>
      <c r="C14" s="5" t="s">
        <v>79</v>
      </c>
      <c r="D14" s="5" t="str">
        <f t="shared" si="1"/>
        <v>1급</v>
      </c>
      <c r="E14" s="5" t="s">
        <v>132</v>
      </c>
      <c r="F14" s="7">
        <v>653500</v>
      </c>
      <c r="G14" s="7">
        <f t="shared" si="0"/>
        <v>100000</v>
      </c>
      <c r="H14" s="7">
        <v>30000</v>
      </c>
      <c r="I14" s="7">
        <v>0</v>
      </c>
      <c r="J14" s="7" cm="1">
        <f t="array" ref="J14">fn급여총액(F14,SUM(G14:I14))</f>
        <v>783500</v>
      </c>
      <c r="K14" s="8">
        <f t="shared" si="2"/>
        <v>9790000</v>
      </c>
    </row>
    <row r="15" spans="1:11" x14ac:dyDescent="0.3">
      <c r="A15" s="5" t="s">
        <v>93</v>
      </c>
      <c r="B15" s="5" t="s">
        <v>65</v>
      </c>
      <c r="C15" s="5" t="s">
        <v>62</v>
      </c>
      <c r="D15" s="5" t="str">
        <f t="shared" si="1"/>
        <v>2급</v>
      </c>
      <c r="E15" s="5" t="s">
        <v>133</v>
      </c>
      <c r="F15" s="7">
        <v>897800</v>
      </c>
      <c r="G15" s="7">
        <f t="shared" si="0"/>
        <v>100000</v>
      </c>
      <c r="H15" s="7">
        <v>50000</v>
      </c>
      <c r="I15" s="7">
        <v>0</v>
      </c>
      <c r="J15" s="7" cm="1">
        <f t="array" ref="J15">fn급여총액(F15,SUM(G15:I15))</f>
        <v>1047800</v>
      </c>
      <c r="K15" s="8">
        <f t="shared" si="2"/>
        <v>13093000</v>
      </c>
    </row>
    <row r="16" spans="1:11" x14ac:dyDescent="0.3">
      <c r="A16" s="5" t="s">
        <v>67</v>
      </c>
      <c r="B16" s="5" t="s">
        <v>65</v>
      </c>
      <c r="C16" s="5" t="s">
        <v>60</v>
      </c>
      <c r="D16" s="5" t="str">
        <f t="shared" si="1"/>
        <v>3급</v>
      </c>
      <c r="E16" s="5" t="s">
        <v>132</v>
      </c>
      <c r="F16" s="7">
        <v>798900</v>
      </c>
      <c r="G16" s="7">
        <f t="shared" si="0"/>
        <v>100000</v>
      </c>
      <c r="H16" s="7">
        <v>70000</v>
      </c>
      <c r="I16" s="7">
        <v>0</v>
      </c>
      <c r="J16" s="7" cm="1">
        <f t="array" ref="J16">fn급여총액(F16,SUM(G16:I16))</f>
        <v>968900</v>
      </c>
      <c r="K16" s="8">
        <f t="shared" si="2"/>
        <v>12107000</v>
      </c>
    </row>
    <row r="17" spans="1:11" x14ac:dyDescent="0.3">
      <c r="A17" s="5" t="s">
        <v>110</v>
      </c>
      <c r="B17" s="5" t="s">
        <v>82</v>
      </c>
      <c r="C17" s="5" t="s">
        <v>62</v>
      </c>
      <c r="D17" s="5" t="str">
        <f t="shared" si="1"/>
        <v>2급</v>
      </c>
      <c r="E17" s="5" t="s">
        <v>130</v>
      </c>
      <c r="F17" s="7">
        <v>845200</v>
      </c>
      <c r="G17" s="7">
        <f t="shared" si="0"/>
        <v>100000</v>
      </c>
      <c r="H17" s="7">
        <v>30000</v>
      </c>
      <c r="I17" s="7">
        <v>0</v>
      </c>
      <c r="J17" s="7" cm="1">
        <f t="array" ref="J17">fn급여총액(F17,SUM(G17:I17))</f>
        <v>975200</v>
      </c>
      <c r="K17" s="8">
        <f t="shared" si="2"/>
        <v>12186000</v>
      </c>
    </row>
    <row r="18" spans="1:11" x14ac:dyDescent="0.3">
      <c r="A18" s="5" t="s">
        <v>72</v>
      </c>
      <c r="B18" s="5" t="s">
        <v>59</v>
      </c>
      <c r="C18" s="5" t="s">
        <v>79</v>
      </c>
      <c r="D18" s="5" t="str">
        <f t="shared" si="1"/>
        <v>1급</v>
      </c>
      <c r="E18" s="5" t="s">
        <v>134</v>
      </c>
      <c r="F18" s="7">
        <v>633400</v>
      </c>
      <c r="G18" s="7">
        <f t="shared" si="0"/>
        <v>100000</v>
      </c>
      <c r="H18" s="7">
        <v>30000</v>
      </c>
      <c r="I18" s="7">
        <v>0</v>
      </c>
      <c r="J18" s="7" cm="1">
        <f t="array" ref="J18">fn급여총액(F18,SUM(G18:I18))</f>
        <v>763400</v>
      </c>
      <c r="K18" s="8">
        <f t="shared" si="2"/>
        <v>9539000</v>
      </c>
    </row>
    <row r="19" spans="1:11" x14ac:dyDescent="0.3">
      <c r="A19" s="5" t="s">
        <v>100</v>
      </c>
      <c r="B19" s="5" t="s">
        <v>59</v>
      </c>
      <c r="C19" s="5" t="s">
        <v>71</v>
      </c>
      <c r="D19" s="5" t="str">
        <f t="shared" si="1"/>
        <v>5급</v>
      </c>
      <c r="E19" s="5" t="s">
        <v>133</v>
      </c>
      <c r="F19" s="7">
        <v>1588900</v>
      </c>
      <c r="G19" s="7">
        <f t="shared" si="0"/>
        <v>100000</v>
      </c>
      <c r="H19" s="7">
        <v>10000</v>
      </c>
      <c r="I19" s="7">
        <v>40000</v>
      </c>
      <c r="J19" s="7" cm="1">
        <f t="array" ref="J19">fn급여총액(F19,SUM(G19:I19))</f>
        <v>1738900</v>
      </c>
      <c r="K19" s="8">
        <f t="shared" si="2"/>
        <v>21729000</v>
      </c>
    </row>
    <row r="20" spans="1:11" x14ac:dyDescent="0.3">
      <c r="A20" s="5" t="s">
        <v>112</v>
      </c>
      <c r="B20" s="5" t="s">
        <v>82</v>
      </c>
      <c r="C20" s="5" t="s">
        <v>88</v>
      </c>
      <c r="D20" s="5" t="str">
        <f t="shared" si="1"/>
        <v>4급</v>
      </c>
      <c r="E20" s="5" t="s">
        <v>135</v>
      </c>
      <c r="F20" s="7">
        <v>1370000</v>
      </c>
      <c r="G20" s="7">
        <f t="shared" si="0"/>
        <v>100000</v>
      </c>
      <c r="H20" s="7">
        <v>70000</v>
      </c>
      <c r="I20" s="7">
        <v>0</v>
      </c>
      <c r="J20" s="7" cm="1">
        <f t="array" ref="J20">fn급여총액(F20,SUM(G20:I20))</f>
        <v>1540000</v>
      </c>
      <c r="K20" s="8">
        <f t="shared" si="2"/>
        <v>19243000</v>
      </c>
    </row>
    <row r="21" spans="1:11" x14ac:dyDescent="0.3">
      <c r="A21" s="5" t="s">
        <v>96</v>
      </c>
      <c r="B21" s="5" t="s">
        <v>59</v>
      </c>
      <c r="C21" s="5" t="s">
        <v>79</v>
      </c>
      <c r="D21" s="5" t="str">
        <f t="shared" si="1"/>
        <v>1급</v>
      </c>
      <c r="E21" s="5" t="s">
        <v>132</v>
      </c>
      <c r="F21" s="7">
        <v>653500</v>
      </c>
      <c r="G21" s="7">
        <f t="shared" si="0"/>
        <v>100000</v>
      </c>
      <c r="H21" s="7">
        <v>50000</v>
      </c>
      <c r="I21" s="7">
        <v>0</v>
      </c>
      <c r="J21" s="7" cm="1">
        <f t="array" ref="J21">fn급여총액(F21,SUM(G21:I21))</f>
        <v>803500</v>
      </c>
      <c r="K21" s="8">
        <f t="shared" si="2"/>
        <v>10040000</v>
      </c>
    </row>
    <row r="22" spans="1:11" x14ac:dyDescent="0.3">
      <c r="A22" s="5" t="s">
        <v>58</v>
      </c>
      <c r="B22" s="5" t="s">
        <v>59</v>
      </c>
      <c r="C22" s="5" t="s">
        <v>60</v>
      </c>
      <c r="D22" s="5" t="str">
        <f t="shared" si="1"/>
        <v>3급</v>
      </c>
      <c r="E22" s="5" t="s">
        <v>131</v>
      </c>
      <c r="F22" s="7">
        <v>1020000</v>
      </c>
      <c r="G22" s="7">
        <f t="shared" si="0"/>
        <v>100000</v>
      </c>
      <c r="H22" s="7">
        <v>70000</v>
      </c>
      <c r="I22" s="7">
        <v>0</v>
      </c>
      <c r="J22" s="7" cm="1">
        <f t="array" ref="J22">fn급여총액(F22,SUM(G22:I22))</f>
        <v>1190000</v>
      </c>
      <c r="K22" s="8">
        <f t="shared" si="2"/>
        <v>14870000</v>
      </c>
    </row>
    <row r="23" spans="1:11" x14ac:dyDescent="0.3">
      <c r="A23" s="5" t="s">
        <v>83</v>
      </c>
      <c r="B23" s="5" t="s">
        <v>82</v>
      </c>
      <c r="C23" s="5" t="s">
        <v>62</v>
      </c>
      <c r="D23" s="5" t="str">
        <f t="shared" si="1"/>
        <v>2급</v>
      </c>
      <c r="E23" s="5" t="s">
        <v>132</v>
      </c>
      <c r="F23" s="7">
        <v>792600</v>
      </c>
      <c r="G23" s="7">
        <f t="shared" si="0"/>
        <v>100000</v>
      </c>
      <c r="H23" s="7">
        <v>70000</v>
      </c>
      <c r="I23" s="7">
        <v>0</v>
      </c>
      <c r="J23" s="7" cm="1">
        <f t="array" ref="J23">fn급여총액(F23,SUM(G23:I23))</f>
        <v>962600</v>
      </c>
      <c r="K23" s="8">
        <f t="shared" si="2"/>
        <v>12028000</v>
      </c>
    </row>
    <row r="24" spans="1:11" x14ac:dyDescent="0.3">
      <c r="A24" s="5" t="s">
        <v>91</v>
      </c>
      <c r="B24" s="5" t="s">
        <v>65</v>
      </c>
      <c r="C24" s="5" t="s">
        <v>79</v>
      </c>
      <c r="D24" s="5" t="str">
        <f t="shared" si="1"/>
        <v>1급</v>
      </c>
      <c r="E24" s="5" t="s">
        <v>132</v>
      </c>
      <c r="F24" s="7">
        <v>653500</v>
      </c>
      <c r="G24" s="7">
        <f t="shared" si="0"/>
        <v>100000</v>
      </c>
      <c r="H24" s="7">
        <v>50000</v>
      </c>
      <c r="I24" s="7">
        <v>0</v>
      </c>
      <c r="J24" s="7" cm="1">
        <f t="array" ref="J24">fn급여총액(F24,SUM(G24:I24))</f>
        <v>803500</v>
      </c>
      <c r="K24" s="8">
        <f t="shared" si="2"/>
        <v>10040000</v>
      </c>
    </row>
    <row r="25" spans="1:11" x14ac:dyDescent="0.3">
      <c r="A25" s="5" t="s">
        <v>73</v>
      </c>
      <c r="B25" s="5" t="s">
        <v>59</v>
      </c>
      <c r="C25" s="5" t="s">
        <v>71</v>
      </c>
      <c r="D25" s="5" t="str">
        <f t="shared" si="1"/>
        <v>5급</v>
      </c>
      <c r="E25" s="5" t="s">
        <v>133</v>
      </c>
      <c r="F25" s="7">
        <v>1588900</v>
      </c>
      <c r="G25" s="7">
        <f t="shared" si="0"/>
        <v>100000</v>
      </c>
      <c r="H25" s="7">
        <v>10000</v>
      </c>
      <c r="I25" s="7">
        <v>300000</v>
      </c>
      <c r="J25" s="7" cm="1">
        <f t="array" ref="J25">fn급여총액(F25,SUM(G25:I25))</f>
        <v>1998900</v>
      </c>
      <c r="K25" s="8">
        <f t="shared" si="2"/>
        <v>24978000</v>
      </c>
    </row>
    <row r="26" spans="1:11" x14ac:dyDescent="0.3">
      <c r="A26" s="5" t="s">
        <v>84</v>
      </c>
      <c r="B26" s="5" t="s">
        <v>65</v>
      </c>
      <c r="C26" s="5" t="s">
        <v>62</v>
      </c>
      <c r="D26" s="5" t="str">
        <f t="shared" si="1"/>
        <v>2급</v>
      </c>
      <c r="E26" s="5" t="s">
        <v>131</v>
      </c>
      <c r="F26" s="7">
        <v>818900</v>
      </c>
      <c r="G26" s="7">
        <f t="shared" si="0"/>
        <v>100000</v>
      </c>
      <c r="H26" s="7">
        <v>30000</v>
      </c>
      <c r="I26" s="7">
        <v>0</v>
      </c>
      <c r="J26" s="7" cm="1">
        <f t="array" ref="J26">fn급여총액(F26,SUM(G26:I26))</f>
        <v>948900</v>
      </c>
      <c r="K26" s="8">
        <f t="shared" si="2"/>
        <v>11857000</v>
      </c>
    </row>
    <row r="27" spans="1:11" x14ac:dyDescent="0.3">
      <c r="A27" s="5" t="s">
        <v>74</v>
      </c>
      <c r="B27" s="5" t="s">
        <v>59</v>
      </c>
      <c r="C27" s="5" t="s">
        <v>79</v>
      </c>
      <c r="D27" s="5" t="str">
        <f t="shared" si="1"/>
        <v>1급</v>
      </c>
      <c r="E27" s="5" t="s">
        <v>134</v>
      </c>
      <c r="F27" s="7">
        <v>633400</v>
      </c>
      <c r="G27" s="7">
        <f t="shared" si="0"/>
        <v>100000</v>
      </c>
      <c r="H27" s="7">
        <v>50000</v>
      </c>
      <c r="I27" s="7">
        <v>0</v>
      </c>
      <c r="J27" s="7" cm="1">
        <f t="array" ref="J27">fn급여총액(F27,SUM(G27:I27))</f>
        <v>783400</v>
      </c>
      <c r="K27" s="8">
        <f t="shared" si="2"/>
        <v>9789000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68CC4-71DF-4445-B742-4E6C0CE08F3B}">
  <sheetPr codeName="Sheet10"/>
  <dimension ref="A1:D8"/>
  <sheetViews>
    <sheetView workbookViewId="0">
      <selection sqref="A1:D8"/>
    </sheetView>
  </sheetViews>
  <sheetFormatPr defaultRowHeight="16.5" x14ac:dyDescent="0.3"/>
  <cols>
    <col min="2" max="2" width="10.25" customWidth="1"/>
  </cols>
  <sheetData>
    <row r="1" spans="1:4" x14ac:dyDescent="0.3">
      <c r="A1" t="s">
        <v>1</v>
      </c>
      <c r="B1" t="s">
        <v>208</v>
      </c>
      <c r="C1" t="s">
        <v>136</v>
      </c>
      <c r="D1" t="s">
        <v>137</v>
      </c>
    </row>
    <row r="2" spans="1:4" x14ac:dyDescent="0.3">
      <c r="A2" t="s">
        <v>212</v>
      </c>
      <c r="B2" t="s">
        <v>203</v>
      </c>
      <c r="C2">
        <v>87</v>
      </c>
      <c r="D2">
        <v>78</v>
      </c>
    </row>
    <row r="3" spans="1:4" x14ac:dyDescent="0.3">
      <c r="A3" t="s">
        <v>213</v>
      </c>
      <c r="B3" t="s">
        <v>203</v>
      </c>
      <c r="C3">
        <v>52</v>
      </c>
      <c r="D3">
        <v>56</v>
      </c>
    </row>
    <row r="4" spans="1:4" x14ac:dyDescent="0.3">
      <c r="A4" t="s">
        <v>214</v>
      </c>
      <c r="B4" t="s">
        <v>203</v>
      </c>
      <c r="C4">
        <v>71</v>
      </c>
      <c r="D4">
        <v>97</v>
      </c>
    </row>
    <row r="5" spans="1:4" x14ac:dyDescent="0.3">
      <c r="A5" t="s">
        <v>142</v>
      </c>
      <c r="B5" t="s">
        <v>204</v>
      </c>
      <c r="C5">
        <v>88</v>
      </c>
      <c r="D5">
        <v>81</v>
      </c>
    </row>
    <row r="6" spans="1:4" x14ac:dyDescent="0.3">
      <c r="A6" t="s">
        <v>215</v>
      </c>
      <c r="B6" t="s">
        <v>204</v>
      </c>
      <c r="C6">
        <v>76</v>
      </c>
      <c r="D6">
        <v>80</v>
      </c>
    </row>
    <row r="7" spans="1:4" x14ac:dyDescent="0.3">
      <c r="A7" t="s">
        <v>216</v>
      </c>
      <c r="B7" t="s">
        <v>204</v>
      </c>
      <c r="C7">
        <v>64</v>
      </c>
      <c r="D7">
        <v>59</v>
      </c>
    </row>
    <row r="8" spans="1:4" x14ac:dyDescent="0.3">
      <c r="A8" t="s">
        <v>154</v>
      </c>
      <c r="B8" t="s">
        <v>204</v>
      </c>
      <c r="C8">
        <v>86</v>
      </c>
      <c r="D8">
        <v>66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5"/>
  <dimension ref="A3:D10"/>
  <sheetViews>
    <sheetView workbookViewId="0">
      <selection activeCell="F18" sqref="F18"/>
    </sheetView>
  </sheetViews>
  <sheetFormatPr defaultRowHeight="16.5" x14ac:dyDescent="0.3"/>
  <cols>
    <col min="1" max="1" width="13.375" bestFit="1" customWidth="1"/>
    <col min="2" max="2" width="11.25" bestFit="1" customWidth="1"/>
    <col min="3" max="3" width="13" bestFit="1" customWidth="1"/>
    <col min="4" max="4" width="13.125" bestFit="1" customWidth="1"/>
  </cols>
  <sheetData>
    <row r="3" spans="1:4" x14ac:dyDescent="0.3">
      <c r="A3" s="19" t="s">
        <v>1</v>
      </c>
      <c r="B3" t="s">
        <v>202</v>
      </c>
    </row>
    <row r="5" spans="1:4" x14ac:dyDescent="0.3">
      <c r="A5" s="19" t="s">
        <v>209</v>
      </c>
      <c r="B5" s="19" t="s">
        <v>208</v>
      </c>
      <c r="C5" t="s">
        <v>206</v>
      </c>
      <c r="D5" t="s">
        <v>207</v>
      </c>
    </row>
    <row r="6" spans="1:4" x14ac:dyDescent="0.3">
      <c r="A6" t="s">
        <v>210</v>
      </c>
      <c r="C6" s="20">
        <v>52</v>
      </c>
      <c r="D6" s="20">
        <v>56</v>
      </c>
    </row>
    <row r="7" spans="1:4" x14ac:dyDescent="0.3">
      <c r="C7" s="20"/>
      <c r="D7" s="20"/>
    </row>
    <row r="8" spans="1:4" x14ac:dyDescent="0.3">
      <c r="A8" t="s">
        <v>211</v>
      </c>
      <c r="C8" s="20">
        <v>52</v>
      </c>
      <c r="D8" s="20">
        <v>64</v>
      </c>
    </row>
    <row r="9" spans="1:4" x14ac:dyDescent="0.3">
      <c r="C9" s="20"/>
      <c r="D9" s="20"/>
    </row>
    <row r="10" spans="1:4" x14ac:dyDescent="0.3">
      <c r="A10" t="s">
        <v>205</v>
      </c>
      <c r="C10" s="20">
        <v>52</v>
      </c>
      <c r="D10" s="20">
        <v>56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564C4-6590-4BC1-9648-4ABDB3937BD1}">
  <sheetPr codeName="Sheet6"/>
  <dimension ref="A1:G16"/>
  <sheetViews>
    <sheetView workbookViewId="0">
      <selection activeCell="H30" sqref="H30"/>
    </sheetView>
  </sheetViews>
  <sheetFormatPr defaultRowHeight="16.5" x14ac:dyDescent="0.3"/>
  <cols>
    <col min="2" max="2" width="11" bestFit="1" customWidth="1"/>
  </cols>
  <sheetData>
    <row r="1" spans="1:7" x14ac:dyDescent="0.3">
      <c r="A1" t="s">
        <v>155</v>
      </c>
    </row>
    <row r="2" spans="1:7" x14ac:dyDescent="0.3">
      <c r="A2" s="1" t="s">
        <v>1</v>
      </c>
      <c r="B2" s="1" t="s">
        <v>156</v>
      </c>
      <c r="C2" s="1" t="s">
        <v>136</v>
      </c>
      <c r="D2" s="1" t="s">
        <v>137</v>
      </c>
      <c r="E2" s="1" t="s">
        <v>138</v>
      </c>
      <c r="F2" s="1" t="s">
        <v>139</v>
      </c>
      <c r="G2" s="1" t="s">
        <v>140</v>
      </c>
    </row>
    <row r="3" spans="1:7" x14ac:dyDescent="0.3">
      <c r="A3" t="s">
        <v>141</v>
      </c>
      <c r="B3" t="s">
        <v>157</v>
      </c>
      <c r="C3">
        <v>77</v>
      </c>
      <c r="D3">
        <v>76</v>
      </c>
      <c r="E3">
        <v>87</v>
      </c>
      <c r="F3">
        <v>50</v>
      </c>
      <c r="G3">
        <v>51</v>
      </c>
    </row>
    <row r="4" spans="1:7" x14ac:dyDescent="0.3">
      <c r="A4" t="s">
        <v>142</v>
      </c>
      <c r="B4" t="s">
        <v>158</v>
      </c>
      <c r="C4">
        <v>98</v>
      </c>
      <c r="D4">
        <v>81</v>
      </c>
      <c r="E4">
        <v>77</v>
      </c>
      <c r="F4">
        <v>85</v>
      </c>
      <c r="G4">
        <v>63</v>
      </c>
    </row>
    <row r="5" spans="1:7" x14ac:dyDescent="0.3">
      <c r="A5" t="s">
        <v>143</v>
      </c>
      <c r="B5" t="s">
        <v>159</v>
      </c>
      <c r="C5">
        <v>87</v>
      </c>
      <c r="D5">
        <v>84</v>
      </c>
      <c r="E5">
        <v>61</v>
      </c>
      <c r="F5">
        <v>93</v>
      </c>
      <c r="G5">
        <v>63</v>
      </c>
    </row>
    <row r="6" spans="1:7" x14ac:dyDescent="0.3">
      <c r="A6" t="s">
        <v>144</v>
      </c>
      <c r="B6" t="s">
        <v>157</v>
      </c>
      <c r="C6">
        <v>72</v>
      </c>
      <c r="D6">
        <v>96</v>
      </c>
      <c r="E6">
        <v>67</v>
      </c>
      <c r="F6">
        <v>59</v>
      </c>
      <c r="G6">
        <v>77</v>
      </c>
    </row>
    <row r="7" spans="1:7" x14ac:dyDescent="0.3">
      <c r="A7" t="s">
        <v>145</v>
      </c>
      <c r="B7" t="s">
        <v>159</v>
      </c>
      <c r="C7">
        <v>50</v>
      </c>
      <c r="D7">
        <v>84</v>
      </c>
      <c r="E7">
        <v>60</v>
      </c>
      <c r="F7">
        <v>77</v>
      </c>
      <c r="G7">
        <v>79</v>
      </c>
    </row>
    <row r="8" spans="1:7" x14ac:dyDescent="0.3">
      <c r="A8" t="s">
        <v>146</v>
      </c>
      <c r="B8" t="s">
        <v>160</v>
      </c>
      <c r="C8">
        <v>94</v>
      </c>
      <c r="D8">
        <v>99</v>
      </c>
      <c r="E8">
        <v>96</v>
      </c>
      <c r="F8">
        <v>71</v>
      </c>
      <c r="G8">
        <v>95</v>
      </c>
    </row>
    <row r="9" spans="1:7" x14ac:dyDescent="0.3">
      <c r="A9" t="s">
        <v>147</v>
      </c>
      <c r="B9" t="s">
        <v>157</v>
      </c>
      <c r="C9">
        <v>77</v>
      </c>
      <c r="D9">
        <v>77</v>
      </c>
      <c r="E9">
        <v>50</v>
      </c>
      <c r="F9">
        <v>55</v>
      </c>
      <c r="G9">
        <v>92</v>
      </c>
    </row>
    <row r="10" spans="1:7" x14ac:dyDescent="0.3">
      <c r="A10" t="s">
        <v>148</v>
      </c>
      <c r="B10" t="s">
        <v>159</v>
      </c>
      <c r="C10">
        <v>79</v>
      </c>
      <c r="D10">
        <v>94</v>
      </c>
      <c r="E10">
        <v>76</v>
      </c>
      <c r="F10">
        <v>72</v>
      </c>
      <c r="G10">
        <v>96</v>
      </c>
    </row>
    <row r="11" spans="1:7" x14ac:dyDescent="0.3">
      <c r="A11" t="s">
        <v>149</v>
      </c>
      <c r="B11" t="s">
        <v>160</v>
      </c>
      <c r="C11">
        <v>65</v>
      </c>
      <c r="D11">
        <v>73</v>
      </c>
      <c r="E11">
        <v>67</v>
      </c>
      <c r="F11">
        <v>95</v>
      </c>
      <c r="G11">
        <v>82</v>
      </c>
    </row>
    <row r="12" spans="1:7" x14ac:dyDescent="0.3">
      <c r="A12" t="s">
        <v>150</v>
      </c>
      <c r="B12" t="s">
        <v>159</v>
      </c>
      <c r="C12">
        <v>74</v>
      </c>
      <c r="D12">
        <v>92</v>
      </c>
      <c r="E12">
        <v>88</v>
      </c>
      <c r="F12">
        <v>52</v>
      </c>
      <c r="G12">
        <v>73</v>
      </c>
    </row>
    <row r="13" spans="1:7" x14ac:dyDescent="0.3">
      <c r="A13" t="s">
        <v>151</v>
      </c>
      <c r="B13" t="s">
        <v>157</v>
      </c>
      <c r="C13">
        <v>52</v>
      </c>
      <c r="D13">
        <v>78</v>
      </c>
      <c r="E13">
        <v>55</v>
      </c>
      <c r="F13">
        <v>64</v>
      </c>
      <c r="G13">
        <v>60</v>
      </c>
    </row>
    <row r="14" spans="1:7" x14ac:dyDescent="0.3">
      <c r="A14" t="s">
        <v>152</v>
      </c>
      <c r="B14" t="s">
        <v>160</v>
      </c>
      <c r="C14">
        <v>76</v>
      </c>
      <c r="D14">
        <v>65</v>
      </c>
      <c r="E14">
        <v>87</v>
      </c>
      <c r="F14">
        <v>96</v>
      </c>
      <c r="G14">
        <v>88</v>
      </c>
    </row>
    <row r="15" spans="1:7" x14ac:dyDescent="0.3">
      <c r="A15" t="s">
        <v>153</v>
      </c>
      <c r="B15" t="s">
        <v>157</v>
      </c>
      <c r="C15">
        <v>61</v>
      </c>
      <c r="D15">
        <v>98</v>
      </c>
      <c r="E15">
        <v>72</v>
      </c>
      <c r="F15">
        <v>89</v>
      </c>
      <c r="G15">
        <v>68</v>
      </c>
    </row>
    <row r="16" spans="1:7" x14ac:dyDescent="0.3">
      <c r="A16" t="s">
        <v>154</v>
      </c>
      <c r="B16" t="s">
        <v>158</v>
      </c>
      <c r="C16">
        <v>86</v>
      </c>
      <c r="D16">
        <v>66</v>
      </c>
      <c r="E16">
        <v>71</v>
      </c>
      <c r="F16">
        <v>94</v>
      </c>
      <c r="G16">
        <v>87</v>
      </c>
    </row>
  </sheetData>
  <phoneticPr fontId="1" type="noConversion"/>
  <conditionalFormatting sqref="G3:G16">
    <cfRule type="aboveAverage" dxfId="0" priority="1"/>
  </conditionalFormatting>
  <dataValidations count="1">
    <dataValidation type="list" errorStyle="information" allowBlank="1" showInputMessage="1" showErrorMessage="1" errorTitle="오류" error="학과를 잘못 입력하셨습니다." promptTitle="학과입력" prompt="목록에서 선택하세요!" sqref="B3:B16" xr:uid="{CCE8B1D5-F21F-4B59-98C4-030D6314C498}">
      <formula1>"영문과,기계설계과,회계과,법학과"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7"/>
  <dimension ref="A1:E9"/>
  <sheetViews>
    <sheetView workbookViewId="0">
      <selection activeCell="L20" sqref="L20"/>
    </sheetView>
  </sheetViews>
  <sheetFormatPr defaultRowHeight="16.5" x14ac:dyDescent="0.3"/>
  <cols>
    <col min="1" max="1" width="11" bestFit="1" customWidth="1"/>
    <col min="4" max="4" width="10.875" bestFit="1" customWidth="1"/>
    <col min="5" max="5" width="13.25" customWidth="1"/>
    <col min="6" max="6" width="10" customWidth="1"/>
  </cols>
  <sheetData>
    <row r="1" spans="1:5" x14ac:dyDescent="0.3">
      <c r="B1" s="25" t="s">
        <v>161</v>
      </c>
      <c r="C1" s="25"/>
      <c r="D1" s="25"/>
      <c r="E1" s="25"/>
    </row>
    <row r="2" spans="1:5" x14ac:dyDescent="0.3">
      <c r="A2" s="5" t="s">
        <v>162</v>
      </c>
      <c r="B2" s="5" t="s">
        <v>163</v>
      </c>
      <c r="C2" s="5" t="s">
        <v>164</v>
      </c>
      <c r="D2" s="5" t="s">
        <v>165</v>
      </c>
      <c r="E2" s="5" t="s">
        <v>166</v>
      </c>
    </row>
    <row r="3" spans="1:5" x14ac:dyDescent="0.3">
      <c r="A3" s="6" t="s">
        <v>167</v>
      </c>
      <c r="B3" s="6" t="s">
        <v>168</v>
      </c>
      <c r="C3" s="9">
        <v>20</v>
      </c>
      <c r="D3" s="10">
        <v>240000</v>
      </c>
      <c r="E3" s="10">
        <v>83720</v>
      </c>
    </row>
    <row r="4" spans="1:5" x14ac:dyDescent="0.3">
      <c r="A4" s="6" t="s">
        <v>169</v>
      </c>
      <c r="B4" s="6" t="s">
        <v>170</v>
      </c>
      <c r="C4" s="9">
        <v>7</v>
      </c>
      <c r="D4" s="10">
        <v>84000</v>
      </c>
      <c r="E4" s="10">
        <v>312000</v>
      </c>
    </row>
    <row r="5" spans="1:5" x14ac:dyDescent="0.3">
      <c r="A5" s="6" t="s">
        <v>171</v>
      </c>
      <c r="B5" s="6" t="s">
        <v>172</v>
      </c>
      <c r="C5" s="9">
        <v>7</v>
      </c>
      <c r="D5" s="10">
        <v>80500</v>
      </c>
      <c r="E5" s="10">
        <v>156000</v>
      </c>
    </row>
    <row r="6" spans="1:5" x14ac:dyDescent="0.3">
      <c r="A6" s="6" t="s">
        <v>167</v>
      </c>
      <c r="B6" s="6" t="s">
        <v>173</v>
      </c>
      <c r="C6" s="9">
        <v>12</v>
      </c>
      <c r="D6" s="10">
        <v>300000</v>
      </c>
      <c r="E6" s="10">
        <v>45000</v>
      </c>
    </row>
    <row r="7" spans="1:5" x14ac:dyDescent="0.3">
      <c r="A7" s="6" t="s">
        <v>171</v>
      </c>
      <c r="B7" s="6" t="s">
        <v>174</v>
      </c>
      <c r="C7" s="9">
        <v>12</v>
      </c>
      <c r="D7" s="10">
        <v>150000</v>
      </c>
      <c r="E7" s="10">
        <v>12000</v>
      </c>
    </row>
    <row r="8" spans="1:5" x14ac:dyDescent="0.3">
      <c r="A8" s="6" t="s">
        <v>169</v>
      </c>
      <c r="B8" s="6" t="s">
        <v>175</v>
      </c>
      <c r="C8" s="9">
        <v>7</v>
      </c>
      <c r="D8" s="10">
        <v>80500</v>
      </c>
      <c r="E8" s="10">
        <v>130000</v>
      </c>
    </row>
    <row r="9" spans="1:5" x14ac:dyDescent="0.3">
      <c r="A9" s="6" t="s">
        <v>171</v>
      </c>
      <c r="B9" s="6" t="s">
        <v>176</v>
      </c>
      <c r="C9" s="9">
        <v>15</v>
      </c>
      <c r="D9" s="10">
        <v>278250</v>
      </c>
      <c r="E9" s="10">
        <v>702000</v>
      </c>
    </row>
  </sheetData>
  <mergeCells count="1">
    <mergeCell ref="B1:E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8"/>
  <dimension ref="A2:E13"/>
  <sheetViews>
    <sheetView tabSelected="1" workbookViewId="0">
      <selection activeCell="J16" sqref="J16"/>
    </sheetView>
  </sheetViews>
  <sheetFormatPr defaultRowHeight="16.5" x14ac:dyDescent="0.3"/>
  <cols>
    <col min="3" max="3" width="11.875" customWidth="1"/>
    <col min="4" max="4" width="12.875" customWidth="1"/>
    <col min="5" max="5" width="9.375" bestFit="1" customWidth="1"/>
    <col min="6" max="6" width="2.625" customWidth="1"/>
  </cols>
  <sheetData>
    <row r="2" spans="1:5" x14ac:dyDescent="0.3">
      <c r="A2" t="s">
        <v>155</v>
      </c>
      <c r="B2" s="11" t="s">
        <v>177</v>
      </c>
      <c r="C2" s="12"/>
      <c r="D2" s="12"/>
      <c r="E2" s="13"/>
    </row>
    <row r="3" spans="1:5" x14ac:dyDescent="0.3">
      <c r="A3" s="14" t="s">
        <v>178</v>
      </c>
      <c r="B3" s="14" t="s">
        <v>179</v>
      </c>
      <c r="C3" s="14" t="s">
        <v>180</v>
      </c>
      <c r="D3" s="14" t="s">
        <v>181</v>
      </c>
      <c r="E3" s="15" t="s">
        <v>182</v>
      </c>
    </row>
    <row r="4" spans="1:5" x14ac:dyDescent="0.3">
      <c r="A4" s="14" t="s">
        <v>183</v>
      </c>
      <c r="B4" s="14">
        <v>84</v>
      </c>
      <c r="C4" s="14">
        <v>88</v>
      </c>
      <c r="D4" s="14">
        <v>76</v>
      </c>
      <c r="E4" s="21">
        <f>AVERAGE(B4:D4)</f>
        <v>82.666666666666671</v>
      </c>
    </row>
    <row r="5" spans="1:5" x14ac:dyDescent="0.3">
      <c r="A5" s="14" t="s">
        <v>184</v>
      </c>
      <c r="B5" s="14">
        <v>90</v>
      </c>
      <c r="C5" s="14">
        <v>91</v>
      </c>
      <c r="D5" s="14">
        <v>93</v>
      </c>
      <c r="E5" s="21">
        <f t="shared" ref="E4:E13" si="0">AVERAGE(B5:D5)</f>
        <v>91.333333333333329</v>
      </c>
    </row>
    <row r="6" spans="1:5" x14ac:dyDescent="0.3">
      <c r="A6" s="14" t="s">
        <v>185</v>
      </c>
      <c r="B6" s="14">
        <v>55</v>
      </c>
      <c r="C6" s="14">
        <v>65</v>
      </c>
      <c r="D6" s="14">
        <v>50</v>
      </c>
      <c r="E6" s="21">
        <f t="shared" si="0"/>
        <v>56.666666666666664</v>
      </c>
    </row>
    <row r="7" spans="1:5" x14ac:dyDescent="0.3">
      <c r="A7" s="14" t="s">
        <v>186</v>
      </c>
      <c r="B7" s="14">
        <v>88</v>
      </c>
      <c r="C7" s="14">
        <v>80</v>
      </c>
      <c r="D7" s="14">
        <v>81</v>
      </c>
      <c r="E7" s="21">
        <f t="shared" si="0"/>
        <v>83</v>
      </c>
    </row>
    <row r="8" spans="1:5" x14ac:dyDescent="0.3">
      <c r="A8" s="14" t="s">
        <v>187</v>
      </c>
      <c r="B8" s="14">
        <v>64</v>
      </c>
      <c r="C8" s="14">
        <v>61</v>
      </c>
      <c r="D8" s="14">
        <v>50</v>
      </c>
      <c r="E8" s="21">
        <f t="shared" si="0"/>
        <v>58.333333333333336</v>
      </c>
    </row>
    <row r="9" spans="1:5" x14ac:dyDescent="0.3">
      <c r="A9" s="14" t="s">
        <v>188</v>
      </c>
      <c r="B9" s="14">
        <v>33</v>
      </c>
      <c r="C9" s="14">
        <v>50</v>
      </c>
      <c r="D9" s="14">
        <v>62</v>
      </c>
      <c r="E9" s="21">
        <f t="shared" si="0"/>
        <v>48.333333333333336</v>
      </c>
    </row>
    <row r="10" spans="1:5" x14ac:dyDescent="0.3">
      <c r="A10" s="14" t="s">
        <v>189</v>
      </c>
      <c r="B10" s="14">
        <v>68</v>
      </c>
      <c r="C10" s="14">
        <v>52</v>
      </c>
      <c r="D10" s="14">
        <v>64</v>
      </c>
      <c r="E10" s="21">
        <f t="shared" si="0"/>
        <v>61.333333333333336</v>
      </c>
    </row>
    <row r="11" spans="1:5" x14ac:dyDescent="0.3">
      <c r="A11" s="14" t="s">
        <v>190</v>
      </c>
      <c r="B11" s="14">
        <v>57</v>
      </c>
      <c r="C11" s="14">
        <v>38</v>
      </c>
      <c r="D11" s="14">
        <v>61</v>
      </c>
      <c r="E11" s="21">
        <f t="shared" si="0"/>
        <v>52</v>
      </c>
    </row>
    <row r="12" spans="1:5" x14ac:dyDescent="0.3">
      <c r="A12" s="14" t="s">
        <v>191</v>
      </c>
      <c r="B12" s="14">
        <v>68</v>
      </c>
      <c r="C12" s="14">
        <v>57</v>
      </c>
      <c r="D12" s="14">
        <v>59</v>
      </c>
      <c r="E12" s="21">
        <f t="shared" si="0"/>
        <v>61.333333333333336</v>
      </c>
    </row>
    <row r="13" spans="1:5" x14ac:dyDescent="0.3">
      <c r="A13" s="14" t="s">
        <v>192</v>
      </c>
      <c r="B13" s="14">
        <v>72</v>
      </c>
      <c r="C13" s="14">
        <v>71</v>
      </c>
      <c r="D13" s="14">
        <v>76</v>
      </c>
      <c r="E13" s="21">
        <f t="shared" si="0"/>
        <v>73</v>
      </c>
    </row>
  </sheetData>
  <phoneticPr fontId="1" type="noConversion"/>
  <conditionalFormatting sqref="E4:E13">
    <cfRule type="dataBar" priority="18">
      <dataBar>
        <cfvo type="percent" val="10"/>
        <cfvo type="percent" val="90"/>
        <color rgb="FFFFC000"/>
      </dataBar>
      <extLst>
        <ext xmlns:x14="http://schemas.microsoft.com/office/spreadsheetml/2009/9/main" uri="{B025F937-C7B1-47D3-B67F-A62EFF666E3E}">
          <x14:id>{32C19951-06B8-4BB2-8AC7-EF3A3BFE0F57}</x14:id>
        </ext>
      </extLst>
    </cfRule>
    <cfRule type="dataBar" priority="17">
      <dataBar>
        <cfvo type="percent" val="10"/>
        <cfvo type="percent" val="90"/>
        <color rgb="FFFFC000"/>
      </dataBar>
      <extLst>
        <ext xmlns:x14="http://schemas.microsoft.com/office/spreadsheetml/2009/9/main" uri="{B025F937-C7B1-47D3-B67F-A62EFF666E3E}">
          <x14:id>{B7F9CB7B-37E1-4927-917C-228352DA91B1}</x14:id>
        </ext>
      </extLst>
    </cfRule>
    <cfRule type="dataBar" priority="16">
      <dataBar>
        <cfvo type="percent" val="10"/>
        <cfvo type="percent" val="90"/>
        <color rgb="FFFFC000"/>
      </dataBar>
      <extLst>
        <ext xmlns:x14="http://schemas.microsoft.com/office/spreadsheetml/2009/9/main" uri="{B025F937-C7B1-47D3-B67F-A62EFF666E3E}">
          <x14:id>{43189ED2-9D36-47A9-A1C9-3D176D85C803}</x14:id>
        </ext>
      </extLst>
    </cfRule>
    <cfRule type="dataBar" priority="15">
      <dataBar>
        <cfvo type="percent" val="10"/>
        <cfvo type="percent" val="90"/>
        <color rgb="FFFFC000"/>
      </dataBar>
      <extLst>
        <ext xmlns:x14="http://schemas.microsoft.com/office/spreadsheetml/2009/9/main" uri="{B025F937-C7B1-47D3-B67F-A62EFF666E3E}">
          <x14:id>{00506F7F-C6E7-4961-B31B-2549B269D747}</x14:id>
        </ext>
      </extLst>
    </cfRule>
    <cfRule type="dataBar" priority="14">
      <dataBar>
        <cfvo type="percent" val="10"/>
        <cfvo type="percent" val="90"/>
        <color rgb="FFFFC000"/>
      </dataBar>
      <extLst>
        <ext xmlns:x14="http://schemas.microsoft.com/office/spreadsheetml/2009/9/main" uri="{B025F937-C7B1-47D3-B67F-A62EFF666E3E}">
          <x14:id>{BF67EF71-CFAE-4B92-B265-A5ED83E25C01}</x14:id>
        </ext>
      </extLst>
    </cfRule>
    <cfRule type="dataBar" priority="13">
      <dataBar>
        <cfvo type="percent" val="10"/>
        <cfvo type="percent" val="90"/>
        <color rgb="FFFFC000"/>
      </dataBar>
      <extLst>
        <ext xmlns:x14="http://schemas.microsoft.com/office/spreadsheetml/2009/9/main" uri="{B025F937-C7B1-47D3-B67F-A62EFF666E3E}">
          <x14:id>{B41AC983-429F-467D-A9CA-E84CE0D4D9CE}</x14:id>
        </ext>
      </extLst>
    </cfRule>
    <cfRule type="dataBar" priority="12">
      <dataBar>
        <cfvo type="percent" val="10"/>
        <cfvo type="percent" val="90"/>
        <color rgb="FFFFC000"/>
      </dataBar>
      <extLst>
        <ext xmlns:x14="http://schemas.microsoft.com/office/spreadsheetml/2009/9/main" uri="{B025F937-C7B1-47D3-B67F-A62EFF666E3E}">
          <x14:id>{5E60FC32-1693-43F9-A602-A02D4BC566F4}</x14:id>
        </ext>
      </extLst>
    </cfRule>
    <cfRule type="dataBar" priority="11">
      <dataBar>
        <cfvo type="percent" val="10"/>
        <cfvo type="percent" val="90"/>
        <color rgb="FFFFC000"/>
      </dataBar>
      <extLst>
        <ext xmlns:x14="http://schemas.microsoft.com/office/spreadsheetml/2009/9/main" uri="{B025F937-C7B1-47D3-B67F-A62EFF666E3E}">
          <x14:id>{AA0D1687-20D8-400E-ABAB-2051175B5E06}</x14:id>
        </ext>
      </extLst>
    </cfRule>
    <cfRule type="dataBar" priority="10">
      <dataBar>
        <cfvo type="percent" val="10"/>
        <cfvo type="percent" val="90"/>
        <color rgb="FFFFC000"/>
      </dataBar>
      <extLst>
        <ext xmlns:x14="http://schemas.microsoft.com/office/spreadsheetml/2009/9/main" uri="{B025F937-C7B1-47D3-B67F-A62EFF666E3E}">
          <x14:id>{FEEE3503-2896-4D0C-AFED-DFD072B7A6D5}</x14:id>
        </ext>
      </extLst>
    </cfRule>
    <cfRule type="dataBar" priority="9">
      <dataBar>
        <cfvo type="percent" val="10"/>
        <cfvo type="percent" val="90"/>
        <color rgb="FFFFC000"/>
      </dataBar>
      <extLst>
        <ext xmlns:x14="http://schemas.microsoft.com/office/spreadsheetml/2009/9/main" uri="{B025F937-C7B1-47D3-B67F-A62EFF666E3E}">
          <x14:id>{920481EB-27E9-488D-8B47-89BD4362E1F4}</x14:id>
        </ext>
      </extLst>
    </cfRule>
    <cfRule type="dataBar" priority="8">
      <dataBar>
        <cfvo type="percent" val="10"/>
        <cfvo type="percent" val="90"/>
        <color rgb="FFFFC000"/>
      </dataBar>
      <extLst>
        <ext xmlns:x14="http://schemas.microsoft.com/office/spreadsheetml/2009/9/main" uri="{B025F937-C7B1-47D3-B67F-A62EFF666E3E}">
          <x14:id>{3789BA75-8A63-40B2-8411-888D916ABDAD}</x14:id>
        </ext>
      </extLst>
    </cfRule>
    <cfRule type="dataBar" priority="7">
      <dataBar>
        <cfvo type="percent" val="10"/>
        <cfvo type="percent" val="90"/>
        <color rgb="FFFFC000"/>
      </dataBar>
      <extLst>
        <ext xmlns:x14="http://schemas.microsoft.com/office/spreadsheetml/2009/9/main" uri="{B025F937-C7B1-47D3-B67F-A62EFF666E3E}">
          <x14:id>{8EC9B580-8CD3-4529-9D49-F60764E297C2}</x14:id>
        </ext>
      </extLst>
    </cfRule>
    <cfRule type="dataBar" priority="6">
      <dataBar>
        <cfvo type="percent" val="10"/>
        <cfvo type="percent" val="90"/>
        <color rgb="FFFFC000"/>
      </dataBar>
      <extLst>
        <ext xmlns:x14="http://schemas.microsoft.com/office/spreadsheetml/2009/9/main" uri="{B025F937-C7B1-47D3-B67F-A62EFF666E3E}">
          <x14:id>{E15D89DD-74D5-46AE-8145-4DE44D03F131}</x14:id>
        </ext>
      </extLst>
    </cfRule>
    <cfRule type="dataBar" priority="5">
      <dataBar>
        <cfvo type="percent" val="10"/>
        <cfvo type="percent" val="90"/>
        <color rgb="FFFFC000"/>
      </dataBar>
      <extLst>
        <ext xmlns:x14="http://schemas.microsoft.com/office/spreadsheetml/2009/9/main" uri="{B025F937-C7B1-47D3-B67F-A62EFF666E3E}">
          <x14:id>{34DC34B3-CD4A-4DA4-887E-B59DFA5DBAD8}</x14:id>
        </ext>
      </extLst>
    </cfRule>
    <cfRule type="dataBar" priority="4">
      <dataBar>
        <cfvo type="percent" val="10"/>
        <cfvo type="percent" val="90"/>
        <color rgb="FFFFC000"/>
      </dataBar>
      <extLst>
        <ext xmlns:x14="http://schemas.microsoft.com/office/spreadsheetml/2009/9/main" uri="{B025F937-C7B1-47D3-B67F-A62EFF666E3E}">
          <x14:id>{924A3F38-DA11-42B7-A86E-7617B031458D}</x14:id>
        </ext>
      </extLst>
    </cfRule>
    <cfRule type="dataBar" priority="3">
      <dataBar>
        <cfvo type="percent" val="10"/>
        <cfvo type="percent" val="90"/>
        <color rgb="FFFFC000"/>
      </dataBar>
      <extLst>
        <ext xmlns:x14="http://schemas.microsoft.com/office/spreadsheetml/2009/9/main" uri="{B025F937-C7B1-47D3-B67F-A62EFF666E3E}">
          <x14:id>{AF1ABDB7-28EA-4822-9977-6C2FB057F19A}</x14:id>
        </ext>
      </extLst>
    </cfRule>
    <cfRule type="dataBar" priority="2">
      <dataBar>
        <cfvo type="percent" val="10"/>
        <cfvo type="percent" val="90"/>
        <color rgb="FFFFC000"/>
      </dataBar>
      <extLst>
        <ext xmlns:x14="http://schemas.microsoft.com/office/spreadsheetml/2009/9/main" uri="{B025F937-C7B1-47D3-B67F-A62EFF666E3E}">
          <x14:id>{9A02208B-7C0D-491B-B4A4-3D4C30A6B32E}</x14:id>
        </ext>
      </extLst>
    </cfRule>
    <cfRule type="dataBar" priority="1">
      <dataBar>
        <cfvo type="percent" val="10"/>
        <cfvo type="percent" val="90"/>
        <color rgb="FFFFC000"/>
      </dataBar>
      <extLst>
        <ext xmlns:x14="http://schemas.microsoft.com/office/spreadsheetml/2009/9/main" uri="{B025F937-C7B1-47D3-B67F-A62EFF666E3E}">
          <x14:id>{7FF211D4-FC3B-43F2-B1AA-7A078FC15060}</x14:id>
        </ext>
      </extLst>
    </cfRule>
  </conditionalFormatting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4" r:id="rId4" name="Button 2">
              <controlPr defaultSize="0" print="0" autoFill="0" autoPict="0" macro="[0]!합격여부">
                <anchor moveWithCells="1" sizeWithCells="1">
                  <from>
                    <xdr:col>6</xdr:col>
                    <xdr:colOff>0</xdr:colOff>
                    <xdr:row>2</xdr:row>
                    <xdr:rowOff>0</xdr:rowOff>
                  </from>
                  <to>
                    <xdr:col>8</xdr:col>
                    <xdr:colOff>0</xdr:colOff>
                    <xdr:row>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5" r:id="rId5" name="Button 3">
              <controlPr defaultSize="0" print="0" autoFill="0" autoPict="0" macro="[0]!그래프">
                <anchor moveWithCells="1" sizeWithCells="1">
                  <from>
                    <xdr:col>6</xdr:col>
                    <xdr:colOff>0</xdr:colOff>
                    <xdr:row>4</xdr:row>
                    <xdr:rowOff>0</xdr:rowOff>
                  </from>
                  <to>
                    <xdr:col>8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2C19951-06B8-4BB2-8AC7-EF3A3BFE0F57}">
            <x14:dataBar minLength="0" maxLength="100">
              <x14:cfvo type="percent">
                <xm:f>10</xm:f>
              </x14:cfvo>
              <x14:cfvo type="percent">
                <xm:f>90</xm:f>
              </x14:cfvo>
              <x14:negativeFillColor rgb="FFFF0000"/>
              <x14:axisColor rgb="FF000000"/>
            </x14:dataBar>
          </x14:cfRule>
          <x14:cfRule type="dataBar" id="{B7F9CB7B-37E1-4927-917C-228352DA91B1}">
            <x14:dataBar minLength="0" maxLength="100">
              <x14:cfvo type="percent">
                <xm:f>10</xm:f>
              </x14:cfvo>
              <x14:cfvo type="percent">
                <xm:f>90</xm:f>
              </x14:cfvo>
              <x14:negativeFillColor rgb="FFFF0000"/>
              <x14:axisColor rgb="FF000000"/>
            </x14:dataBar>
          </x14:cfRule>
          <x14:cfRule type="dataBar" id="{43189ED2-9D36-47A9-A1C9-3D176D85C803}">
            <x14:dataBar minLength="0" maxLength="100">
              <x14:cfvo type="percent">
                <xm:f>10</xm:f>
              </x14:cfvo>
              <x14:cfvo type="percent">
                <xm:f>90</xm:f>
              </x14:cfvo>
              <x14:negativeFillColor rgb="FFFF0000"/>
              <x14:axisColor rgb="FF000000"/>
            </x14:dataBar>
          </x14:cfRule>
          <x14:cfRule type="dataBar" id="{00506F7F-C6E7-4961-B31B-2549B269D747}">
            <x14:dataBar minLength="0" maxLength="100">
              <x14:cfvo type="percent">
                <xm:f>10</xm:f>
              </x14:cfvo>
              <x14:cfvo type="percent">
                <xm:f>90</xm:f>
              </x14:cfvo>
              <x14:negativeFillColor rgb="FFFF0000"/>
              <x14:axisColor rgb="FF000000"/>
            </x14:dataBar>
          </x14:cfRule>
          <x14:cfRule type="dataBar" id="{BF67EF71-CFAE-4B92-B265-A5ED83E25C01}">
            <x14:dataBar minLength="0" maxLength="100">
              <x14:cfvo type="percent">
                <xm:f>10</xm:f>
              </x14:cfvo>
              <x14:cfvo type="percent">
                <xm:f>90</xm:f>
              </x14:cfvo>
              <x14:negativeFillColor rgb="FFFF0000"/>
              <x14:axisColor rgb="FF000000"/>
            </x14:dataBar>
          </x14:cfRule>
          <x14:cfRule type="dataBar" id="{B41AC983-429F-467D-A9CA-E84CE0D4D9CE}">
            <x14:dataBar minLength="0" maxLength="100">
              <x14:cfvo type="percent">
                <xm:f>10</xm:f>
              </x14:cfvo>
              <x14:cfvo type="percent">
                <xm:f>90</xm:f>
              </x14:cfvo>
              <x14:negativeFillColor rgb="FFFF0000"/>
              <x14:axisColor rgb="FF000000"/>
            </x14:dataBar>
          </x14:cfRule>
          <x14:cfRule type="dataBar" id="{5E60FC32-1693-43F9-A602-A02D4BC566F4}">
            <x14:dataBar minLength="0" maxLength="100">
              <x14:cfvo type="percent">
                <xm:f>10</xm:f>
              </x14:cfvo>
              <x14:cfvo type="percent">
                <xm:f>90</xm:f>
              </x14:cfvo>
              <x14:negativeFillColor rgb="FFFF0000"/>
              <x14:axisColor rgb="FF000000"/>
            </x14:dataBar>
          </x14:cfRule>
          <x14:cfRule type="dataBar" id="{AA0D1687-20D8-400E-ABAB-2051175B5E06}">
            <x14:dataBar minLength="0" maxLength="100">
              <x14:cfvo type="percent">
                <xm:f>10</xm:f>
              </x14:cfvo>
              <x14:cfvo type="percent">
                <xm:f>90</xm:f>
              </x14:cfvo>
              <x14:negativeFillColor rgb="FFFF0000"/>
              <x14:axisColor rgb="FF000000"/>
            </x14:dataBar>
          </x14:cfRule>
          <x14:cfRule type="dataBar" id="{FEEE3503-2896-4D0C-AFED-DFD072B7A6D5}">
            <x14:dataBar minLength="0" maxLength="100">
              <x14:cfvo type="percent">
                <xm:f>10</xm:f>
              </x14:cfvo>
              <x14:cfvo type="percent">
                <xm:f>90</xm:f>
              </x14:cfvo>
              <x14:negativeFillColor rgb="FFFF0000"/>
              <x14:axisColor rgb="FF000000"/>
            </x14:dataBar>
          </x14:cfRule>
          <x14:cfRule type="dataBar" id="{920481EB-27E9-488D-8B47-89BD4362E1F4}">
            <x14:dataBar minLength="0" maxLength="100">
              <x14:cfvo type="percent">
                <xm:f>10</xm:f>
              </x14:cfvo>
              <x14:cfvo type="percent">
                <xm:f>90</xm:f>
              </x14:cfvo>
              <x14:negativeFillColor rgb="FFFF0000"/>
              <x14:axisColor rgb="FF000000"/>
            </x14:dataBar>
          </x14:cfRule>
          <x14:cfRule type="dataBar" id="{3789BA75-8A63-40B2-8411-888D916ABDAD}">
            <x14:dataBar minLength="0" maxLength="100">
              <x14:cfvo type="percent">
                <xm:f>10</xm:f>
              </x14:cfvo>
              <x14:cfvo type="percent">
                <xm:f>90</xm:f>
              </x14:cfvo>
              <x14:negativeFillColor rgb="FFFF0000"/>
              <x14:axisColor rgb="FF000000"/>
            </x14:dataBar>
          </x14:cfRule>
          <x14:cfRule type="dataBar" id="{8EC9B580-8CD3-4529-9D49-F60764E297C2}">
            <x14:dataBar minLength="0" maxLength="100">
              <x14:cfvo type="percent">
                <xm:f>10</xm:f>
              </x14:cfvo>
              <x14:cfvo type="percent">
                <xm:f>90</xm:f>
              </x14:cfvo>
              <x14:negativeFillColor rgb="FFFF0000"/>
              <x14:axisColor rgb="FF000000"/>
            </x14:dataBar>
          </x14:cfRule>
          <x14:cfRule type="dataBar" id="{E15D89DD-74D5-46AE-8145-4DE44D03F131}">
            <x14:dataBar minLength="0" maxLength="100">
              <x14:cfvo type="percent">
                <xm:f>10</xm:f>
              </x14:cfvo>
              <x14:cfvo type="percent">
                <xm:f>90</xm:f>
              </x14:cfvo>
              <x14:negativeFillColor rgb="FFFF0000"/>
              <x14:axisColor rgb="FF000000"/>
            </x14:dataBar>
          </x14:cfRule>
          <x14:cfRule type="dataBar" id="{34DC34B3-CD4A-4DA4-887E-B59DFA5DBAD8}">
            <x14:dataBar minLength="0" maxLength="100">
              <x14:cfvo type="percent">
                <xm:f>10</xm:f>
              </x14:cfvo>
              <x14:cfvo type="percent">
                <xm:f>90</xm:f>
              </x14:cfvo>
              <x14:negativeFillColor rgb="FFFF0000"/>
              <x14:axisColor rgb="FF000000"/>
            </x14:dataBar>
          </x14:cfRule>
          <x14:cfRule type="dataBar" id="{924A3F38-DA11-42B7-A86E-7617B031458D}">
            <x14:dataBar minLength="0" maxLength="100">
              <x14:cfvo type="percent">
                <xm:f>10</xm:f>
              </x14:cfvo>
              <x14:cfvo type="percent">
                <xm:f>90</xm:f>
              </x14:cfvo>
              <x14:negativeFillColor rgb="FFFF0000"/>
              <x14:axisColor rgb="FF000000"/>
            </x14:dataBar>
          </x14:cfRule>
          <x14:cfRule type="dataBar" id="{AF1ABDB7-28EA-4822-9977-6C2FB057F19A}">
            <x14:dataBar minLength="0" maxLength="100">
              <x14:cfvo type="percent">
                <xm:f>10</xm:f>
              </x14:cfvo>
              <x14:cfvo type="percent">
                <xm:f>90</xm:f>
              </x14:cfvo>
              <x14:negativeFillColor rgb="FFFF0000"/>
              <x14:axisColor rgb="FF000000"/>
            </x14:dataBar>
          </x14:cfRule>
          <x14:cfRule type="dataBar" id="{9A02208B-7C0D-491B-B4A4-3D4C30A6B32E}">
            <x14:dataBar minLength="0" maxLength="100">
              <x14:cfvo type="percent">
                <xm:f>10</xm:f>
              </x14:cfvo>
              <x14:cfvo type="percent">
                <xm:f>90</xm:f>
              </x14:cfvo>
              <x14:negativeFillColor rgb="FFFF0000"/>
              <x14:axisColor rgb="FF000000"/>
            </x14:dataBar>
          </x14:cfRule>
          <x14:cfRule type="dataBar" id="{7FF211D4-FC3B-43F2-B1AA-7A078FC15060}">
            <x14:dataBar minLength="0" maxLength="100">
              <x14:cfvo type="percent">
                <xm:f>10</xm:f>
              </x14:cfvo>
              <x14:cfvo type="percent">
                <xm:f>90</xm:f>
              </x14:cfvo>
              <x14:negativeFillColor rgb="FFFF0000"/>
              <x14:axisColor rgb="FF000000"/>
            </x14:dataBar>
          </x14:cfRule>
          <xm:sqref>E4:E13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D5"/>
  <sheetViews>
    <sheetView workbookViewId="0">
      <selection activeCell="J25" sqref="J25"/>
    </sheetView>
  </sheetViews>
  <sheetFormatPr defaultRowHeight="19.5" x14ac:dyDescent="0.3"/>
  <cols>
    <col min="1" max="1" width="14.25" style="22" customWidth="1"/>
    <col min="2" max="3" width="9" style="22"/>
    <col min="4" max="4" width="9.625" style="22" bestFit="1" customWidth="1"/>
    <col min="5" max="16384" width="9" style="22"/>
  </cols>
  <sheetData>
    <row r="1" spans="1:4" x14ac:dyDescent="0.3">
      <c r="A1" s="22" t="s">
        <v>193</v>
      </c>
    </row>
    <row r="3" spans="1:4" x14ac:dyDescent="0.3">
      <c r="A3" s="24" t="s">
        <v>194</v>
      </c>
      <c r="B3" s="24" t="s">
        <v>195</v>
      </c>
      <c r="C3" s="24" t="s">
        <v>196</v>
      </c>
      <c r="D3" s="24" t="s">
        <v>197</v>
      </c>
    </row>
    <row r="4" spans="1:4" x14ac:dyDescent="0.3">
      <c r="A4" s="23">
        <v>45812</v>
      </c>
      <c r="B4" s="22" t="s">
        <v>198</v>
      </c>
      <c r="C4" s="22" t="s">
        <v>217</v>
      </c>
      <c r="D4" s="22">
        <v>2000000</v>
      </c>
    </row>
    <row r="5" spans="1:4" x14ac:dyDescent="0.3">
      <c r="A5" s="23">
        <v>45812</v>
      </c>
      <c r="B5" s="22" t="s">
        <v>199</v>
      </c>
      <c r="C5" s="22" t="s">
        <v>55</v>
      </c>
      <c r="D5" s="22">
        <v>1300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가계부작성">
          <controlPr defaultSize="0" autoLine="0" r:id="rId4">
            <anchor moveWithCells="1">
              <from>
                <xdr:col>5</xdr:col>
                <xdr:colOff>0</xdr:colOff>
                <xdr:row>1</xdr:row>
                <xdr:rowOff>0</xdr:rowOff>
              </from>
              <to>
                <xdr:col>7</xdr:col>
                <xdr:colOff>133350</xdr:colOff>
                <xdr:row>2</xdr:row>
                <xdr:rowOff>76200</xdr:rowOff>
              </to>
            </anchor>
          </controlPr>
        </control>
      </mc:Choice>
      <mc:Fallback>
        <control shapeId="2049" r:id="rId3" name="cmd가계부작성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3</vt:i4>
      </vt:variant>
    </vt:vector>
  </HeadingPairs>
  <TitlesOfParts>
    <vt:vector size="12" baseType="lpstr">
      <vt:lpstr>기본작업-1</vt:lpstr>
      <vt:lpstr>기본작업-2</vt:lpstr>
      <vt:lpstr>계산작업</vt:lpstr>
      <vt:lpstr>영문과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재호 김</cp:lastModifiedBy>
  <cp:lastPrinted>2026-08-22T02:29:52Z</cp:lastPrinted>
  <dcterms:created xsi:type="dcterms:W3CDTF">2023-05-12T01:27:33Z</dcterms:created>
  <dcterms:modified xsi:type="dcterms:W3CDTF">2026-08-22T03:25:03Z</dcterms:modified>
</cp:coreProperties>
</file>