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01A\Desktop\2026_컴활1급실기_기본서2\2026기본서_컴활1급실기\01 엑셀\04 실전모의고사\"/>
    </mc:Choice>
  </mc:AlternateContent>
  <xr:revisionPtr revIDLastSave="0" documentId="13_ncr:1_{2E2C5947-8092-4F6D-9C12-B477E52FE509}" xr6:coauthVersionLast="47" xr6:coauthVersionMax="47" xr10:uidLastSave="{00000000-0000-0000-0000-000000000000}"/>
  <bookViews>
    <workbookView xWindow="-120" yWindow="-120" windowWidth="29040" windowHeight="15720" activeTab="3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9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" l="1" a="1"/>
  <c r="C3" i="2" s="1"/>
  <c r="C5" i="2" a="1"/>
  <c r="C5" i="2" s="1"/>
  <c r="C4" i="2" a="1"/>
  <c r="C4" i="2" s="1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12" i="2"/>
  <c r="B4" i="2" a="1"/>
  <c r="B4" i="2" s="1"/>
  <c r="B5" i="2" a="1"/>
  <c r="B5" i="2" s="1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3" i="2" a="1"/>
  <c r="J21" i="2" a="1"/>
  <c r="J27" i="2" a="1"/>
  <c r="J14" i="2" a="1"/>
  <c r="J22" i="2" a="1"/>
  <c r="J19" i="2" a="1"/>
  <c r="J23" i="2" a="1"/>
  <c r="J15" i="2" a="1"/>
  <c r="J26" i="2" a="1"/>
  <c r="J20" i="2" a="1"/>
  <c r="J16" i="2" a="1"/>
  <c r="J24" i="2" a="1"/>
  <c r="J25" i="2" a="1"/>
  <c r="J17" i="2" a="1"/>
  <c r="J18" i="2" a="1"/>
  <c r="J12" i="2" a="1"/>
  <c r="J18" i="2" l="1"/>
  <c r="J17" i="2"/>
  <c r="J25" i="2"/>
  <c r="J24" i="2"/>
  <c r="K24" i="2" s="1"/>
  <c r="J16" i="2"/>
  <c r="K16" i="2" s="1"/>
  <c r="J20" i="2"/>
  <c r="J26" i="2"/>
  <c r="K26" i="2" s="1"/>
  <c r="J15" i="2"/>
  <c r="K15" i="2" s="1"/>
  <c r="J23" i="2"/>
  <c r="K23" i="2" s="1"/>
  <c r="J19" i="2"/>
  <c r="J22" i="2"/>
  <c r="J14" i="2"/>
  <c r="K14" i="2" s="1"/>
  <c r="J27" i="2"/>
  <c r="K27" i="2" s="1"/>
  <c r="J21" i="2"/>
  <c r="K21" i="2" s="1"/>
  <c r="J13" i="2"/>
  <c r="K13" i="2" s="1"/>
  <c r="J12" i="2"/>
  <c r="K12" i="2" s="1"/>
  <c r="K18" i="2"/>
  <c r="K17" i="2"/>
  <c r="K25" i="2"/>
  <c r="K20" i="2"/>
  <c r="K19" i="2"/>
  <c r="K2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502B927-9F3A-4259-983B-7822C4C9C933}" name="MS Access Database_Query" type="1" refreshedVersion="8" background="1">
    <dbPr connection="DSN=MS Access Database;DBQ=C:\Users\USER01A\Desktop\2026_컴활1급실기_기본서2\2026기본서_컴활1급실기\01 엑셀\04 실전모의고사\학생성적.accdb;DefaultDir=C:\Users\USER01A\Desktop\2026_컴활1급실기_기본서2\2026기본서_컴활1급실기\01 엑셀\04 실전모의고사;DriverId=25;FIL=MS Access;MaxBufferSize=2048;PageTimeout=5;" command="SELECT 학생성적.이름, 학생성적.학과코드, 학생성적.TOEIC, 학생성적.컴퓨터_x000d__x000a_FROM 학생성적 학생성적_x000d__x000a_WHERE (학생성적.학과코드 Like 'A%') OR (학생성적.학과코드 Like 'B%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<sst xmlns="http://schemas.openxmlformats.org/spreadsheetml/2006/main" count="472" uniqueCount="219">
  <si>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</si>
  <si>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</si>
  <si>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</si>
  <si>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</si>
  <si>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</si>
  <si>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</si>
  <si>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</si>
  <si>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</si>
  <si>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</si>
  <si>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</si>
  <si>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</si>
  <si>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</si>
  <si>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</si>
  <si>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</si>
  <si>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</si>
  <si>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</si>
  <si>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</si>
  <si>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</si>
  <si>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</si>
  <si>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</si>
  <si>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</si>
  <si>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</si>
  <si>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</si>
  <si>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</si>
  <si>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</si>
  <si>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</si>
  <si>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</si>
  <si>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</si>
  <si>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</si>
  <si>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</si>
  <si>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</si>
  <si>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</si>
  <si>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</si>
  <si>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</si>
  <si>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</si>
  <si>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</si>
  <si>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</si>
  <si>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</si>
  <si>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</si>
  <si>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</si>
  <si>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</si>
  <si>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</si>
  <si>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</si>
  <si>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</si>
  <si>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</si>
  <si>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</si>
  <si>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</si>
  <si>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</si>
  <si>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</si>
  <si>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</si>
  <si>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</si>
  <si>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</si>
  <si>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</si>
  <si>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</si>
  <si>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</si>
  <si>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</si>
  <si>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</si>
  <si>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</si>
  <si>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</si>
  <si>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</si>
  <si>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</si>
  <si>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</si>
  <si>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</si>
  <si>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</si>
  <si>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</si>
  <si>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</si>
  <si>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</si>
  <si>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</si>
  <si>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</si>
  <si>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</si>
  <si>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</si>
  <si>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</si>
  <si>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</si>
  <si>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</si>
  <si>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</si>
  <si>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</si>
  <si>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</si>
  <si>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</si>
  <si>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</si>
  <si>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</si>
  <si>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</si>
  <si>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</si>
  <si>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</si>
  <si>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</si>
  <si>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</si>
  <si>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</si>
  <si>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</si>
  <si>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</si>
  <si>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</si>
  <si>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</si>
  <si>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</si>
  <si>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</si>
  <si>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</si>
  <si>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</si>
  <si>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</si>
  <si>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</si>
  <si>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</si>
  <si>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</si>
  <si>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</si>
  <si>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</si>
  <si>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</si>
  <si>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</si>
  <si>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</si>
  <si>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</si>
  <si>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</si>
  <si>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</si>
  <si>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</si>
  <si>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</si>
  <si>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</si>
  <si>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</si>
  <si>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</si>
  <si>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</si>
  <si>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</si>
  <si>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</si>
  <si>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</si>
  <si>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</si>
  <si>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</si>
  <si>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</si>
  <si>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</si>
  <si>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</si>
  <si>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</si>
  <si>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</si>
  <si>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</si>
  <si>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</si>
  <si>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</si>
  <si>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</si>
  <si>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</si>
  <si>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</si>
  <si>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</si>
  <si>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</si>
  <si>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</si>
  <si>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</si>
  <si>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</si>
  <si>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</si>
  <si>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</si>
  <si>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</si>
  <si>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</si>
  <si>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</si>
  <si>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</si>
  <si>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</si>
  <si>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</si>
  <si>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</si>
  <si>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</si>
  <si>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</si>
  <si>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</si>
  <si>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</si>
  <si>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</si>
  <si>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</si>
  <si>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</si>
  <si>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</si>
  <si>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</si>
  <si>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</si>
  <si>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</si>
  <si>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</si>
  <si>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</si>
  <si>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</si>
  <si>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</si>
  <si>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</si>
  <si>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</si>
  <si>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</si>
  <si>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</si>
  <si>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</si>
  <si>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</si>
  <si>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</si>
  <si>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</si>
  <si>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</si>
  <si>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</si>
  <si>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</si>
  <si>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</si>
  <si>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</si>
  <si>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</si>
  <si>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</si>
  <si>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</si>
  <si>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</si>
  <si>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</si>
  <si>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</si>
  <si>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</si>
  <si>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</si>
  <si>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</si>
  <si>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</si>
  <si>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</si>
  <si>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</si>
  <si>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</si>
  <si>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</si>
  <si>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</si>
  <si>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</si>
  <si>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</si>
  <si>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</si>
  <si>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</si>
  <si>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</si>
  <si>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</si>
  <si>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</si>
  <si>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</si>
  <si>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</si>
  <si>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</si>
  <si>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</si>
  <si>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</si>
  <si>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</si>
  <si>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</si>
  <si>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</si>
  <si>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</si>
  <si>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</si>
  <si>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</si>
  <si>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</si>
  <si>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</si>
  <si>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</si>
  <si>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</si>
  <si>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최소 : TOEIC</t>
  </si>
  <si>
    <t>최소 : 컴퓨터</t>
  </si>
  <si>
    <t>학과코드</t>
  </si>
  <si>
    <t>학과코드2</t>
  </si>
  <si>
    <t>영문과</t>
  </si>
  <si>
    <t>기계설계과</t>
  </si>
  <si>
    <t>이철형</t>
  </si>
  <si>
    <t>서호형</t>
  </si>
  <si>
    <t>김광배</t>
  </si>
  <si>
    <t>양창석</t>
  </si>
  <si>
    <t>김미숙</t>
  </si>
  <si>
    <t>최소 : TOEIC - 학과코드2: 그룹1, 이름: 김광배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</si>
</sst>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  <numFmt numFmtId="180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6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pivotButton="1">
      <alignment vertical="center"/>
    </xf>
    <xf numFmtId="0" fontId="6" fillId="0" borderId="0" xfId="0" applyFont="1">
      <alignment vertical="center"/>
    </xf>
    <xf numFmtId="179" fontId="3" fillId="0" borderId="1" xfId="1" applyNumberFormat="1" applyFont="1" applyBorder="1" applyAlignment="1">
      <alignment horizontal="center" vertical="center"/>
    </xf>
    <xf numFmtId="41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0" fillId="0" borderId="0" xfId="0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79-4C3C-A315-004FFE7E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4336159"/>
        <c:axId val="264330879"/>
      </c:barChart>
      <c:lineChart>
        <c:grouping val="standard"/>
        <c:varyColors val="0"/>
        <c:ser>
          <c:idx val="0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2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2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2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6C79-4C3C-A315-004FFE7E4B2D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C79-4C3C-A315-004FFE7E4B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79-4C3C-A315-004FFE7E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200025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9525</xdr:rowOff>
        </xdr:from>
        <xdr:to>
          <xdr:col>8</xdr:col>
          <xdr:colOff>9525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01A" refreshedDate="46059.116869444442" backgroundQuery="1" createdVersion="8" refreshedVersion="8" minRefreshableVersion="3" recordCount="14" xr:uid="{16B056AE-52B3-4987-9B7A-635CB2C9E0DB}">
  <cacheSource type="external" connectionId="1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A1A203-32F9-4EB8-804A-E245A376896F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>
      <items count="5">
        <item x="3"/>
        <item x="1"/>
        <item x="2"/>
        <item x="0"/>
        <item t="default"/>
      </items>
    </pivotField>
    <pivotField dataField="1" compact="0" showAll="0"/>
    <pivotField dataField="1" compact="0" showAll="0"/>
    <pivotField axis="axisRow" compact="0" showAll="0" insertBlankRow="1">
      <items count="3">
        <item n="영문과" sd="0" x="0"/>
        <item n="기계설계과" sd="0" x="1"/>
        <item t="default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1" baseItem="0"/>
    <dataField name="최소 : 컴퓨터" fld="3" subtotal="min" baseField="1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855959-F764-4977-80CD-D5024465A955}" name="표1" displayName="표1" ref="A3:D10" totalsRowShown="0">
  <autoFilter ref="A3:D10" xr:uid="{32855959-F764-4977-80CD-D5024465A955}"/>
  <sortState xmlns:xlrd2="http://schemas.microsoft.com/office/spreadsheetml/2017/richdata2" ref="A4:D10">
    <sortCondition ref="C3:C10"/>
  </sortState>
  <tableColumns count="4">
    <tableColumn id="1" xr3:uid="{42930F76-47B0-48F3-B6F8-C972C328A8BE}" name="이름"/>
    <tableColumn id="2" xr3:uid="{2B236CDA-0B39-4F9A-A94A-E7AE38A1123C}" name="학과코드"/>
    <tableColumn id="3" xr3:uid="{C5472BFC-8883-423A-8AC6-5F8B0857B9CF}" name="TOEIC"/>
    <tableColumn id="4" xr3:uid="{F22CBA59-8F55-4D52-8E72-3FEE84CD5467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K10" sqref="K10"/>
    </sheetView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3">
      <c r="B23" s="2" t="s">
        <v>202</v>
      </c>
    </row>
    <row r="24" spans="2:10" x14ac:dyDescent="0.3">
      <c r="B24" t="b">
        <f>AND( OR(LEFT($B4,2)="PR", $E4="노원"), MONTH($F4)=3)</f>
        <v>1</v>
      </c>
    </row>
    <row r="27" spans="2:10" x14ac:dyDescent="0.3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3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3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3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3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3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((WEEKDAY( $F4,2)=6 )+ (WEEKDAY( $F4,2)=7))=1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zoomScaleNormal="100" workbookViewId="0"/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workbookViewId="0">
      <selection activeCell="L12" sqref="L12:L27"/>
    </sheetView>
  </sheetViews>
  <sheetFormatPr defaultRowHeight="16.5" x14ac:dyDescent="0.3"/>
  <cols>
    <col min="2" max="2" width="14.75" bestFit="1" customWidth="1"/>
    <col min="3" max="3" width="13.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5.25" bestFit="1" customWidth="1"/>
    <col min="12" max="12" width="10.87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 t="str">
        <f t="array" ref="B3">SUM(IF( ($A3=$B$12:$B$27)*($E$12:$E$27="2호봉"),1)) + SUM(IF( ($A3=$B$12:$B$27)*($E$12:$E$27="3호봉"),1)) &amp; "명"</f>
        <v>3명</v>
      </c>
      <c r="C3" s="7">
        <f t="array" ref="C3">MAX(($A3=$B$12:$B$27)*$F$12:$F$27) - AVERAGE(IF( $A3=$B$12:$B$27,$F$12:$F$27))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 t="str">
        <f t="array" ref="B4">SUM(IF( ($A4=$B$12:$B$27)*($E$12:$E$27="2호봉"),1)) + SUM(IF( ($A4=$B$12:$B$27)*($E$12:$E$27="3호봉"),1)) &amp; "명"</f>
        <v>2명</v>
      </c>
      <c r="C4" s="7">
        <f t="array" ref="C4">MAX(($A4=$B$12:$B$27)*$F$12:$F$27) - AVERAGE(IF( $A4=$B$12:$B$27,$F$12:$F$27))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 t="str">
        <f t="array" ref="B5">SUM(IF( ($A5=$B$12:$B$27)*($E$12:$E$27="2호봉"),1)) + SUM(IF( ($A5=$B$12:$B$27)*($E$12:$E$27="3호봉"),1)) &amp; "명"</f>
        <v>3명</v>
      </c>
      <c r="C5" s="7">
        <f t="array" ref="C5">MAX(($A5=$B$12:$B$27)*$F$12:$F$27) - AVERAGE(IF( $A5=$B$12:$B$27,$F$12:$F$27))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B6" s="23"/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B8" s="24"/>
      <c r="C8" s="23"/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  <c r="J10" s="23"/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 t="str">
        <f>_xlfn.CONCAT( _xlfn.XMATCH( $C12,$F$2:$J$2,0), "급")</f>
        <v>4급</v>
      </c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 cm="1">
        <f t="array" ref="J12">fn급여총액(F12,G12:I12)+G12+H12+I12</f>
        <v>1510000</v>
      </c>
      <c r="K12" s="8">
        <f>ROUNDUP( FV( 4.2/12,2*12,-J12*0.5),-3)</f>
        <v>2894449000</v>
      </c>
    </row>
    <row r="13" spans="1:11" x14ac:dyDescent="0.3">
      <c r="A13" s="5" t="s">
        <v>87</v>
      </c>
      <c r="B13" s="5" t="s">
        <v>82</v>
      </c>
      <c r="C13" s="5" t="s">
        <v>60</v>
      </c>
      <c r="D13" s="5" t="str">
        <f t="shared" ref="D13:D27" si="1">_xlfn.CONCAT( _xlfn.XMATCH( $C13,$F$2:$J$2,0), "급")</f>
        <v>3급</v>
      </c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 cm="1">
        <f t="array" ref="J13">fn급여총액(F13,G13:I13)+G13+H13+I13</f>
        <v>1170000</v>
      </c>
      <c r="K13" s="8">
        <f t="shared" ref="K13:K27" si="2">ROUNDUP( FV( 4.2/12,2*12,-J13*0.5),-3)</f>
        <v>2242719000</v>
      </c>
    </row>
    <row r="14" spans="1:11" x14ac:dyDescent="0.3">
      <c r="A14" s="5" t="s">
        <v>97</v>
      </c>
      <c r="B14" s="5" t="s">
        <v>59</v>
      </c>
      <c r="C14" s="5" t="s">
        <v>79</v>
      </c>
      <c r="D14" s="5" t="str">
        <f t="shared" si="1"/>
        <v>1급</v>
      </c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 cm="1">
        <f t="array" ref="J14">fn급여총액(F14,G14:I14)+G14+H14+I14</f>
        <v>783500</v>
      </c>
      <c r="K14" s="8">
        <f t="shared" si="2"/>
        <v>1501855000</v>
      </c>
    </row>
    <row r="15" spans="1:11" x14ac:dyDescent="0.3">
      <c r="A15" s="5" t="s">
        <v>93</v>
      </c>
      <c r="B15" s="5" t="s">
        <v>65</v>
      </c>
      <c r="C15" s="5" t="s">
        <v>62</v>
      </c>
      <c r="D15" s="5" t="str">
        <f t="shared" si="1"/>
        <v>2급</v>
      </c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 cm="1">
        <f t="array" ref="J15">fn급여총액(F15,G15:I15)+G15+H15+I15</f>
        <v>1047800</v>
      </c>
      <c r="K15" s="8">
        <f t="shared" si="2"/>
        <v>2008479000</v>
      </c>
    </row>
    <row r="16" spans="1:11" x14ac:dyDescent="0.3">
      <c r="A16" s="5" t="s">
        <v>67</v>
      </c>
      <c r="B16" s="5" t="s">
        <v>65</v>
      </c>
      <c r="C16" s="5" t="s">
        <v>60</v>
      </c>
      <c r="D16" s="5" t="str">
        <f t="shared" si="1"/>
        <v>3급</v>
      </c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 cm="1">
        <f t="array" ref="J16">fn급여총액(F16,G16:I16)+G16+H16+I16</f>
        <v>968900</v>
      </c>
      <c r="K16" s="8">
        <f t="shared" si="2"/>
        <v>1857240000</v>
      </c>
    </row>
    <row r="17" spans="1:11" x14ac:dyDescent="0.3">
      <c r="A17" s="5" t="s">
        <v>110</v>
      </c>
      <c r="B17" s="5" t="s">
        <v>82</v>
      </c>
      <c r="C17" s="5" t="s">
        <v>62</v>
      </c>
      <c r="D17" s="5" t="str">
        <f t="shared" si="1"/>
        <v>2급</v>
      </c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 cm="1">
        <f t="array" ref="J17">fn급여총액(F17,G17:I17)+G17+H17+I17</f>
        <v>975200</v>
      </c>
      <c r="K17" s="8">
        <f t="shared" si="2"/>
        <v>1869316000</v>
      </c>
    </row>
    <row r="18" spans="1:11" x14ac:dyDescent="0.3">
      <c r="A18" s="5" t="s">
        <v>72</v>
      </c>
      <c r="B18" s="5" t="s">
        <v>59</v>
      </c>
      <c r="C18" s="5" t="s">
        <v>79</v>
      </c>
      <c r="D18" s="5" t="str">
        <f t="shared" si="1"/>
        <v>1급</v>
      </c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 cm="1">
        <f t="array" ref="J18">fn급여총액(F18,G18:I18)+G18+H18+I18</f>
        <v>763400</v>
      </c>
      <c r="K18" s="8">
        <f t="shared" si="2"/>
        <v>1463326000</v>
      </c>
    </row>
    <row r="19" spans="1:11" x14ac:dyDescent="0.3">
      <c r="A19" s="5" t="s">
        <v>100</v>
      </c>
      <c r="B19" s="5" t="s">
        <v>59</v>
      </c>
      <c r="C19" s="5" t="s">
        <v>71</v>
      </c>
      <c r="D19" s="5" t="str">
        <f t="shared" si="1"/>
        <v>5급</v>
      </c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 cm="1">
        <f t="array" ref="J19">fn급여총액(F19,G19:I19)+G19+H19+I19</f>
        <v>1738900</v>
      </c>
      <c r="K19" s="8">
        <f t="shared" si="2"/>
        <v>3333217000</v>
      </c>
    </row>
    <row r="20" spans="1:11" x14ac:dyDescent="0.3">
      <c r="A20" s="5" t="s">
        <v>112</v>
      </c>
      <c r="B20" s="5" t="s">
        <v>82</v>
      </c>
      <c r="C20" s="5" t="s">
        <v>88</v>
      </c>
      <c r="D20" s="5" t="str">
        <f t="shared" si="1"/>
        <v>4급</v>
      </c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 cm="1">
        <f t="array" ref="J20">fn급여총액(F20,G20:I20)+G20+H20+I20</f>
        <v>1540000</v>
      </c>
      <c r="K20" s="8">
        <f t="shared" si="2"/>
        <v>2951954000</v>
      </c>
    </row>
    <row r="21" spans="1:11" x14ac:dyDescent="0.3">
      <c r="A21" s="5" t="s">
        <v>96</v>
      </c>
      <c r="B21" s="5" t="s">
        <v>59</v>
      </c>
      <c r="C21" s="5" t="s">
        <v>79</v>
      </c>
      <c r="D21" s="5" t="str">
        <f t="shared" si="1"/>
        <v>1급</v>
      </c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 cm="1">
        <f t="array" ref="J21">fn급여총액(F21,G21:I21)+G21+H21+I21</f>
        <v>803500</v>
      </c>
      <c r="K21" s="8">
        <f t="shared" si="2"/>
        <v>1540192000</v>
      </c>
    </row>
    <row r="22" spans="1:11" x14ac:dyDescent="0.3">
      <c r="A22" s="5" t="s">
        <v>58</v>
      </c>
      <c r="B22" s="5" t="s">
        <v>59</v>
      </c>
      <c r="C22" s="5" t="s">
        <v>60</v>
      </c>
      <c r="D22" s="5" t="str">
        <f t="shared" si="1"/>
        <v>3급</v>
      </c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 cm="1">
        <f t="array" ref="J22">fn급여총액(F22,G22:I22)+G22+H22+I22</f>
        <v>1190000</v>
      </c>
      <c r="K22" s="8">
        <f t="shared" si="2"/>
        <v>2281056000</v>
      </c>
    </row>
    <row r="23" spans="1:11" x14ac:dyDescent="0.3">
      <c r="A23" s="5" t="s">
        <v>83</v>
      </c>
      <c r="B23" s="5" t="s">
        <v>82</v>
      </c>
      <c r="C23" s="5" t="s">
        <v>62</v>
      </c>
      <c r="D23" s="5" t="str">
        <f t="shared" si="1"/>
        <v>2급</v>
      </c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 cm="1">
        <f t="array" ref="J23">fn급여총액(F23,G23:I23)+G23+H23+I23</f>
        <v>962600</v>
      </c>
      <c r="K23" s="8">
        <f t="shared" si="2"/>
        <v>1845163000</v>
      </c>
    </row>
    <row r="24" spans="1:11" x14ac:dyDescent="0.3">
      <c r="A24" s="5" t="s">
        <v>91</v>
      </c>
      <c r="B24" s="5" t="s">
        <v>65</v>
      </c>
      <c r="C24" s="5" t="s">
        <v>79</v>
      </c>
      <c r="D24" s="5" t="str">
        <f t="shared" si="1"/>
        <v>1급</v>
      </c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 cm="1">
        <f t="array" ref="J24">fn급여총액(F24,G24:I24)+G24+H24+I24</f>
        <v>803500</v>
      </c>
      <c r="K24" s="8">
        <f t="shared" si="2"/>
        <v>1540192000</v>
      </c>
    </row>
    <row r="25" spans="1:11" x14ac:dyDescent="0.3">
      <c r="A25" s="5" t="s">
        <v>73</v>
      </c>
      <c r="B25" s="5" t="s">
        <v>59</v>
      </c>
      <c r="C25" s="5" t="s">
        <v>71</v>
      </c>
      <c r="D25" s="5" t="str">
        <f t="shared" si="1"/>
        <v>5급</v>
      </c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 cm="1">
        <f t="array" ref="J25">fn급여총액(F25,G25:I25)+G25+H25+I25</f>
        <v>1998900</v>
      </c>
      <c r="K25" s="8">
        <f t="shared" si="2"/>
        <v>3831598000</v>
      </c>
    </row>
    <row r="26" spans="1:11" x14ac:dyDescent="0.3">
      <c r="A26" s="5" t="s">
        <v>84</v>
      </c>
      <c r="B26" s="5" t="s">
        <v>65</v>
      </c>
      <c r="C26" s="5" t="s">
        <v>62</v>
      </c>
      <c r="D26" s="5" t="str">
        <f t="shared" si="1"/>
        <v>2급</v>
      </c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 cm="1">
        <f t="array" ref="J26">fn급여총액(F26,G26:I26)+G26+H26+I26</f>
        <v>948900</v>
      </c>
      <c r="K26" s="8">
        <f t="shared" si="2"/>
        <v>1818903000</v>
      </c>
    </row>
    <row r="27" spans="1:11" x14ac:dyDescent="0.3">
      <c r="A27" s="5" t="s">
        <v>74</v>
      </c>
      <c r="B27" s="5" t="s">
        <v>59</v>
      </c>
      <c r="C27" s="5" t="s">
        <v>79</v>
      </c>
      <c r="D27" s="5" t="str">
        <f t="shared" si="1"/>
        <v>1급</v>
      </c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 cm="1">
        <f t="array" ref="J27">fn급여총액(F27,G27:I27)+G27+H27+I27</f>
        <v>783400</v>
      </c>
      <c r="K27" s="8">
        <f t="shared" si="2"/>
        <v>1501663000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6A7F6-0C06-4C80-AD3C-8F8F56CF9D50}">
  <sheetPr codeName="Sheet9"/>
  <dimension ref="A1:D10"/>
  <sheetViews>
    <sheetView tabSelected="1" workbookViewId="0">
      <selection activeCell="M5" sqref="M5"/>
    </sheetView>
  </sheetViews>
  <sheetFormatPr defaultRowHeight="16.5" x14ac:dyDescent="0.3"/>
  <cols>
    <col min="1" max="1" width="9.125" bestFit="1" customWidth="1"/>
    <col min="2" max="2" width="11.25" bestFit="1" customWidth="1"/>
    <col min="3" max="3" width="9.25" bestFit="1" customWidth="1"/>
    <col min="4" max="4" width="9.375" bestFit="1" customWidth="1"/>
  </cols>
  <sheetData>
    <row r="1" spans="1:4" x14ac:dyDescent="0.3">
      <c r="A1" s="21" t="s">
        <v>218</v>
      </c>
    </row>
    <row r="3" spans="1:4" x14ac:dyDescent="0.3">
      <c r="A3" t="s">
        <v>1</v>
      </c>
      <c r="B3" t="s">
        <v>209</v>
      </c>
      <c r="C3" t="s">
        <v>136</v>
      </c>
      <c r="D3" t="s">
        <v>137</v>
      </c>
    </row>
    <row r="4" spans="1:4" x14ac:dyDescent="0.3">
      <c r="A4" t="s">
        <v>214</v>
      </c>
      <c r="B4" t="s">
        <v>204</v>
      </c>
      <c r="C4">
        <v>52</v>
      </c>
      <c r="D4">
        <v>56</v>
      </c>
    </row>
    <row r="5" spans="1:4" x14ac:dyDescent="0.3">
      <c r="A5" t="s">
        <v>217</v>
      </c>
      <c r="B5" t="s">
        <v>205</v>
      </c>
      <c r="C5">
        <v>64</v>
      </c>
      <c r="D5">
        <v>59</v>
      </c>
    </row>
    <row r="6" spans="1:4" x14ac:dyDescent="0.3">
      <c r="A6" t="s">
        <v>215</v>
      </c>
      <c r="B6" t="s">
        <v>204</v>
      </c>
      <c r="C6">
        <v>71</v>
      </c>
      <c r="D6">
        <v>97</v>
      </c>
    </row>
    <row r="7" spans="1:4" x14ac:dyDescent="0.3">
      <c r="A7" t="s">
        <v>216</v>
      </c>
      <c r="B7" t="s">
        <v>205</v>
      </c>
      <c r="C7">
        <v>76</v>
      </c>
      <c r="D7">
        <v>80</v>
      </c>
    </row>
    <row r="8" spans="1:4" x14ac:dyDescent="0.3">
      <c r="A8" t="s">
        <v>154</v>
      </c>
      <c r="B8" t="s">
        <v>205</v>
      </c>
      <c r="C8">
        <v>86</v>
      </c>
      <c r="D8">
        <v>66</v>
      </c>
    </row>
    <row r="9" spans="1:4" x14ac:dyDescent="0.3">
      <c r="A9" t="s">
        <v>213</v>
      </c>
      <c r="B9" t="s">
        <v>204</v>
      </c>
      <c r="C9">
        <v>87</v>
      </c>
      <c r="D9">
        <v>78</v>
      </c>
    </row>
    <row r="10" spans="1:4" x14ac:dyDescent="0.3">
      <c r="A10" t="s">
        <v>142</v>
      </c>
      <c r="B10" t="s">
        <v>205</v>
      </c>
      <c r="C10">
        <v>88</v>
      </c>
      <c r="D10">
        <v>81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C7" sqref="C7"/>
    </sheetView>
  </sheetViews>
  <sheetFormatPr defaultRowHeight="16.5" x14ac:dyDescent="0.3"/>
  <cols>
    <col min="1" max="1" width="13.375" bestFit="1" customWidth="1"/>
    <col min="2" max="2" width="11.25" bestFit="1" customWidth="1"/>
    <col min="3" max="3" width="13" bestFit="1" customWidth="1"/>
    <col min="4" max="4" width="13.125" bestFit="1" customWidth="1"/>
  </cols>
  <sheetData>
    <row r="3" spans="1:4" x14ac:dyDescent="0.3">
      <c r="A3" s="20" t="s">
        <v>1</v>
      </c>
      <c r="B3" t="s">
        <v>203</v>
      </c>
    </row>
    <row r="5" spans="1:4" x14ac:dyDescent="0.3">
      <c r="A5" s="20" t="s">
        <v>210</v>
      </c>
      <c r="B5" s="20" t="s">
        <v>209</v>
      </c>
      <c r="C5" t="s">
        <v>207</v>
      </c>
      <c r="D5" t="s">
        <v>208</v>
      </c>
    </row>
    <row r="6" spans="1:4" x14ac:dyDescent="0.3">
      <c r="A6" t="s">
        <v>211</v>
      </c>
      <c r="C6">
        <v>52</v>
      </c>
      <c r="D6">
        <v>56</v>
      </c>
    </row>
    <row r="8" spans="1:4" x14ac:dyDescent="0.3">
      <c r="A8" t="s">
        <v>212</v>
      </c>
      <c r="C8">
        <v>52</v>
      </c>
      <c r="D8">
        <v>64</v>
      </c>
    </row>
    <row r="10" spans="1:4" x14ac:dyDescent="0.3">
      <c r="A10" t="s">
        <v>206</v>
      </c>
      <c r="C10">
        <v>52</v>
      </c>
      <c r="D10">
        <v>56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I3" sqref="I3"/>
    </sheetView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3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3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0497ED07-05F3-4512-8509-2C2FD742DA01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workbookViewId="0">
      <selection activeCell="G4" sqref="G4"/>
    </sheetView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5" t="s">
        <v>161</v>
      </c>
      <c r="C1" s="25"/>
      <c r="D1" s="25"/>
      <c r="E1" s="25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M11" sqref="M11"/>
    </sheetView>
  </sheetViews>
  <sheetFormatPr defaultRowHeight="16.5" x14ac:dyDescent="0.3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22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22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22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22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22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22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22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22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22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22">
        <f t="shared" si="0"/>
        <v>73</v>
      </c>
    </row>
  </sheetData>
  <phoneticPr fontId="1" type="noConversion"/>
  <conditionalFormatting sqref="E4:E13"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{057144F3-284E-41C3-9FA1-BE32F4854E9E}</x14:id>
        </ext>
      </extLst>
    </cfRule>
    <cfRule type="dataBar" priority="2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{0B3F6B3C-2232-46C8-BDEC-04121158B149}</x14:id>
        </ext>
      </extLst>
    </cfRule>
    <cfRule type="dataBar" priority="3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{12E1E3CC-9CBC-41F9-887C-0C9B27242E8F}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1</xdr:row>
                    <xdr:rowOff>200025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9525</xdr:rowOff>
                  </from>
                  <to>
                    <xdr:col>8</xdr:col>
                    <xdr:colOff>9525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7144F3-284E-41C3-9FA1-BE32F4854E9E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0B3F6B3C-2232-46C8-BDEC-04121158B149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12E1E3CC-9CBC-41F9-887C-0C9B27242E8F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workbookViewId="0">
      <selection activeCell="A6" sqref="A6"/>
    </sheetView>
  </sheetViews>
  <sheetFormatPr defaultRowHeight="16.5" x14ac:dyDescent="0.3"/>
  <cols>
    <col min="1" max="1" width="14.25" customWidth="1"/>
  </cols>
  <sheetData>
    <row r="1" spans="1:4" ht="24" x14ac:dyDescent="0.3">
      <c r="A1" s="16" t="s">
        <v>193</v>
      </c>
    </row>
    <row r="3" spans="1:4" x14ac:dyDescent="0.3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3">
      <c r="A4" s="18">
        <v>45812</v>
      </c>
      <c r="B4" t="s">
        <v>198</v>
      </c>
      <c r="C4" t="s">
        <v>199</v>
      </c>
      <c r="D4">
        <v>2000000</v>
      </c>
    </row>
    <row r="5" spans="1:4" x14ac:dyDescent="0.3">
      <c r="A5" s="18">
        <v>45812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soi7712</cp:lastModifiedBy>
  <dcterms:created xsi:type="dcterms:W3CDTF">2023-05-12T01:27:33Z</dcterms:created>
  <dcterms:modified xsi:type="dcterms:W3CDTF">2026-02-05T18:36:55Z</dcterms:modified>
</cp:coreProperties>
</file>