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429C4BB9-62F0-45A8-9B8A-BA38426F8931}" xr6:coauthVersionLast="47" xr6:coauthVersionMax="47" xr10:uidLastSave="{00000000-0000-0000-0000-000000000000}"/>
  <bookViews>
    <workbookView xWindow="-108" yWindow="-108" windowWidth="23256" windowHeight="12456" firstSheet="3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'기본작업-1'!$B$26:$J$26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B4" i="2" a="1"/>
  <c r="B4" i="2" s="1"/>
  <c r="B5" i="2" a="1"/>
  <c r="B5" i="2" s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M13" i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17" i="2" a="1"/>
  <c r="J21" i="2" a="1"/>
  <c r="J25" i="2" a="1"/>
  <c r="J18" i="2" a="1"/>
  <c r="J26" i="2" a="1"/>
  <c r="J14" i="2" a="1"/>
  <c r="J22" i="2" a="1"/>
  <c r="J23" i="2" a="1"/>
  <c r="J15" i="2" a="1"/>
  <c r="J19" i="2" a="1"/>
  <c r="J27" i="2" a="1"/>
  <c r="J16" i="2" a="1"/>
  <c r="J20" i="2" a="1"/>
  <c r="J24" i="2" a="1"/>
  <c r="J12" i="2" a="1"/>
  <c r="J24" i="2" l="1"/>
  <c r="J20" i="2"/>
  <c r="J16" i="2"/>
  <c r="J27" i="2"/>
  <c r="J19" i="2"/>
  <c r="J15" i="2"/>
  <c r="J23" i="2"/>
  <c r="J22" i="2"/>
  <c r="J14" i="2"/>
  <c r="J26" i="2"/>
  <c r="J18" i="2"/>
  <c r="J25" i="2"/>
  <c r="J21" i="2"/>
  <c r="J17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4E0BB3-6995-4837-9D7D-8AA3D7EAE18A}" sourceFile="C:\길벗컴활1급\01 엑셀\04 실전모의고사\학생성적.accdb" keepAlive="1" name="학생성적" type="5" refreshedVersion="8" background="1">
    <dbPr connection="Provider=Microsoft.ACE.OLEDB.12.0;User ID=Admin;Data Source=C:\길벗컴활1급\01 엑셀\04 실전모의고사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<sst xmlns="http://schemas.openxmlformats.org/spreadsheetml/2006/main" count="508" uniqueCount="242">
  <si>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</si>
  <si>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</si>
  <si>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</si>
  <si>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</si>
  <si>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</si>
  <si>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</si>
  <si>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</si>
  <si>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</si>
  <si>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</si>
  <si>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</si>
  <si>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</si>
  <si>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</si>
  <si>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</si>
  <si>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</si>
  <si>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</si>
  <si>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</si>
  <si>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</si>
  <si>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</si>
  <si>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</si>
  <si>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</si>
  <si>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</si>
  <si>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</si>
  <si>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</si>
  <si>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</si>
  <si>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</si>
  <si>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</si>
  <si>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</si>
  <si>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</si>
  <si>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</si>
  <si>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</si>
  <si>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</si>
  <si>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</si>
  <si>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</si>
  <si>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</si>
  <si>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</si>
  <si>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</si>
  <si>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</si>
  <si>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</si>
  <si>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</si>
  <si>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</si>
  <si>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</si>
  <si>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</si>
  <si>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</si>
  <si>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</si>
  <si>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</si>
  <si>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</si>
  <si>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</si>
  <si>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</si>
  <si>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</si>
  <si>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</si>
  <si>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</si>
  <si>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</si>
  <si>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</si>
  <si>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</si>
  <si>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</si>
  <si>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</si>
  <si>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</si>
  <si>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</si>
  <si>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</si>
  <si>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</si>
  <si>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</si>
  <si>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</si>
  <si>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</si>
  <si>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</si>
  <si>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</si>
  <si>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</si>
  <si>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</si>
  <si>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</si>
  <si>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</si>
  <si>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</si>
  <si>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</si>
  <si>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</si>
  <si>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</si>
  <si>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</si>
  <si>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</si>
  <si>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</si>
  <si>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</si>
  <si>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</si>
  <si>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</si>
  <si>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</si>
  <si>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</si>
  <si>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</si>
  <si>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</si>
  <si>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</si>
  <si>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</si>
  <si>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</si>
  <si>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</si>
  <si>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</si>
  <si>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</si>
  <si>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</si>
  <si>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</si>
  <si>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</si>
  <si>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</si>
  <si>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</si>
  <si>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</si>
  <si>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</si>
  <si>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</si>
  <si>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</si>
  <si>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</si>
  <si>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</si>
  <si>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</si>
  <si>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</si>
  <si>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</si>
  <si>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</si>
  <si>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</si>
  <si>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</si>
  <si>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</si>
  <si>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</si>
  <si>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</si>
  <si>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</si>
  <si>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</si>
  <si>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</si>
  <si>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</si>
  <si>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</si>
  <si>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</si>
  <si>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</si>
  <si>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</si>
  <si>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</si>
  <si>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</si>
  <si>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</si>
  <si>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</si>
  <si>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</si>
  <si>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</si>
  <si>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</si>
  <si>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</si>
  <si>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</si>
  <si>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</si>
  <si>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</si>
  <si>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</si>
  <si>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</si>
  <si>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</si>
  <si>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</si>
  <si>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</si>
  <si>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</si>
  <si>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</si>
  <si>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</si>
  <si>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</si>
  <si>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</si>
  <si>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</si>
  <si>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</si>
  <si>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</si>
  <si>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</si>
  <si>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</si>
  <si>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</si>
  <si>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</si>
  <si>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</si>
  <si>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</si>
  <si>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</si>
  <si>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</si>
  <si>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</si>
  <si>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</si>
  <si>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</si>
  <si>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</si>
  <si>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</si>
  <si>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</si>
  <si>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</si>
  <si>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</si>
  <si>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</si>
  <si>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</si>
  <si>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</si>
  <si>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</si>
  <si>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</si>
  <si>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</si>
  <si>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</si>
  <si>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</si>
  <si>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</si>
  <si>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</si>
  <si>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</si>
  <si>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</si>
  <si>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</si>
  <si>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</si>
  <si>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</si>
  <si>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</si>
  <si>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</si>
  <si>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</si>
  <si>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</si>
  <si>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</si>
  <si>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</si>
  <si>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</si>
  <si>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</si>
  <si>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</si>
  <si>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</si>
  <si>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</si>
  <si>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</si>
  <si>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</si>
  <si>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</si>
  <si>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</si>
  <si>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</si>
  <si>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</si>
  <si>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</si>
  <si>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</si>
  <si>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</si>
  <si>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</si>
  <si>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</si>
  <si>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</si>
  <si>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</si>
  <si>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</si>
  <si>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</si>
  <si>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</si>
  <si>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</si>
  <si>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</si>
  <si>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</si>
  <si>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</si>
  <si>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=SUM(IF(($E$12:$E$27="2호봉"+$E$12:$E$27="3호봉"),$A$12:$A$27))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</si>
  <si>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</si>
  <si>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</si>
  <si>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</si>
  <si>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</si>
  <si>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</si>
  <si>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</si>
  <si>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</si>
  <si>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</si>
  <si>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</si>
  <si>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</si>
  <si>
    <t>학번</t>
  </si>
  <si>
    <t>전화번호</t>
  </si>
  <si>
    <t>학과</t>
  </si>
  <si>
    <t>평균</t>
  </si>
  <si>
    <t>평가</t>
  </si>
  <si>
    <t>A03-029</t>
  </si>
  <si>
    <t>이철형</t>
  </si>
  <si>
    <t>750-5624</t>
  </si>
  <si>
    <t>영문</t>
  </si>
  <si>
    <t>D</t>
  </si>
  <si>
    <t>A03-028</t>
  </si>
  <si>
    <t>서호형</t>
  </si>
  <si>
    <t>628-9046</t>
  </si>
  <si>
    <t>A03-026</t>
  </si>
  <si>
    <t>김광배</t>
  </si>
  <si>
    <t>956-6374</t>
  </si>
  <si>
    <t>A03-002</t>
  </si>
  <si>
    <t>893-3546</t>
  </si>
  <si>
    <t>생물</t>
  </si>
  <si>
    <t>A03-027</t>
  </si>
  <si>
    <t>양창석</t>
  </si>
  <si>
    <t>496-8364</t>
  </si>
  <si>
    <t>A03-018</t>
  </si>
  <si>
    <t>김미숙</t>
  </si>
  <si>
    <t>318-6573</t>
  </si>
  <si>
    <t>A03-014</t>
  </si>
  <si>
    <t>365-9010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</si>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</sst>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v>미수금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D9E-4EC6-BE49-37733F2ABA7D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E-4EC6-BE49-37733F2AB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E-4EC6-BE49-37733F2AB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137160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효진" refreshedDate="45681.884194328704" backgroundQuery="1" createdVersion="8" refreshedVersion="8" minRefreshableVersion="3" recordCount="14" xr:uid="{CC4DF979-0642-4D09-92CA-5168F2DD7AE4}">
  <cacheSource type="external" connectionId="1"/>
  <cacheFields count="13">
    <cacheField name="학번" numFmtId="0">
      <sharedItems count="14">
        <s v="A03-001"/>
        <s v="A03-002"/>
        <s v="A03-006"/>
        <s v="A03-007"/>
        <s v="A03-008"/>
        <s v="A03-011"/>
        <s v="A03-013"/>
        <s v="A03-014"/>
        <s v="A03-018"/>
        <s v="A03-025"/>
        <s v="A03-026"/>
        <s v="A03-027"/>
        <s v="A03-028"/>
        <s v="A03-029"/>
      </sharedItems>
    </cacheField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12"/>
    </cacheField>
    <cacheField name="전화번호" numFmtId="0">
      <sharedItems count="14">
        <s v="967-5810"/>
        <s v="893-3546"/>
        <s v="683-5864"/>
        <s v="842-6387"/>
        <s v="836-8456"/>
        <s v="945-7586"/>
        <s v="845-7463"/>
        <s v="365-9010"/>
        <s v="318-6573"/>
        <s v="794-6935"/>
        <s v="956-6374"/>
        <s v="496-8364"/>
        <s v="628-9046"/>
        <s v="750-5624"/>
      </sharedItems>
    </cacheField>
    <cacheField name="학과" numFmtId="0">
      <sharedItems count="4">
        <s v="기계설계"/>
        <s v="생물"/>
        <s v="화학"/>
        <s v="영문"/>
      </sharedItems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교양" numFmtId="0">
      <sharedItems containsSemiMixedTypes="0" containsString="0" containsNumber="1" containsInteger="1" minValue="50" maxValue="97" count="13">
        <n v="87"/>
        <n v="77"/>
        <n v="96"/>
        <n v="50"/>
        <n v="76"/>
        <n v="55"/>
        <n v="72"/>
        <n v="71"/>
        <n v="97"/>
        <n v="84"/>
        <n v="64"/>
        <n v="91"/>
        <n v="56"/>
      </sharedItems>
    </cacheField>
    <cacheField name="전공1" numFmtId="0">
      <sharedItems containsSemiMixedTypes="0" containsString="0" containsNumber="1" containsInteger="1" minValue="50" maxValue="96" count="14">
        <n v="50"/>
        <n v="85"/>
        <n v="71"/>
        <n v="55"/>
        <n v="72"/>
        <n v="64"/>
        <n v="89"/>
        <n v="94"/>
        <n v="86"/>
        <n v="73"/>
        <n v="96"/>
        <n v="51"/>
        <n v="82"/>
        <n v="83"/>
      </sharedItems>
    </cacheField>
    <cacheField name="전공2" numFmtId="0">
      <sharedItems containsSemiMixedTypes="0" containsString="0" containsNumber="1" containsInteger="1" minValue="51" maxValue="96" count="10">
        <n v="51"/>
        <n v="63"/>
        <n v="95"/>
        <n v="92"/>
        <n v="96"/>
        <n v="60"/>
        <n v="68"/>
        <n v="87"/>
        <n v="53"/>
        <n v="76"/>
      </sharedItems>
    </cacheField>
    <cacheField name="평균" numFmtId="0">
      <sharedItems containsSemiMixedTypes="0" containsString="0" containsNumber="1" minValue="61.8" maxValue="83.4" count="12">
        <n v="68.2"/>
        <n v="78.8"/>
        <n v="83.4"/>
        <n v="70.2"/>
        <n v="61.8"/>
        <n v="77.599999999999994"/>
        <n v="80.8"/>
        <n v="71.8"/>
        <n v="77.8"/>
        <n v="79.2"/>
        <n v="78"/>
        <n v="72.8"/>
      </sharedItems>
    </cacheField>
    <cacheField name="평가" numFmtId="0">
      <sharedItems count="3">
        <s v="F"/>
        <s v="D"/>
        <s v="B"/>
      </sharedItems>
    </cacheField>
    <cacheField name="학과코드2" numFmtId="0" databaseField="0">
      <fieldGroup base="2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0"/>
    <x v="2"/>
    <x v="0"/>
    <x v="2"/>
    <x v="2"/>
    <x v="2"/>
    <x v="2"/>
    <x v="2"/>
    <x v="2"/>
    <x v="2"/>
  </r>
  <r>
    <x v="3"/>
    <x v="3"/>
    <x v="2"/>
    <x v="3"/>
    <x v="2"/>
    <x v="0"/>
    <x v="3"/>
    <x v="3"/>
    <x v="3"/>
    <x v="3"/>
    <x v="3"/>
    <x v="1"/>
  </r>
  <r>
    <x v="4"/>
    <x v="4"/>
    <x v="0"/>
    <x v="4"/>
    <x v="0"/>
    <x v="3"/>
    <x v="4"/>
    <x v="4"/>
    <x v="4"/>
    <x v="4"/>
    <x v="2"/>
    <x v="2"/>
  </r>
  <r>
    <x v="5"/>
    <x v="5"/>
    <x v="2"/>
    <x v="5"/>
    <x v="2"/>
    <x v="4"/>
    <x v="5"/>
    <x v="5"/>
    <x v="5"/>
    <x v="5"/>
    <x v="4"/>
    <x v="0"/>
  </r>
  <r>
    <x v="6"/>
    <x v="6"/>
    <x v="0"/>
    <x v="6"/>
    <x v="0"/>
    <x v="5"/>
    <x v="6"/>
    <x v="6"/>
    <x v="6"/>
    <x v="6"/>
    <x v="5"/>
    <x v="1"/>
  </r>
  <r>
    <x v="7"/>
    <x v="7"/>
    <x v="1"/>
    <x v="7"/>
    <x v="1"/>
    <x v="6"/>
    <x v="7"/>
    <x v="7"/>
    <x v="7"/>
    <x v="7"/>
    <x v="6"/>
    <x v="2"/>
  </r>
  <r>
    <x v="8"/>
    <x v="8"/>
    <x v="1"/>
    <x v="8"/>
    <x v="1"/>
    <x v="7"/>
    <x v="8"/>
    <x v="8"/>
    <x v="8"/>
    <x v="8"/>
    <x v="7"/>
    <x v="1"/>
  </r>
  <r>
    <x v="9"/>
    <x v="9"/>
    <x v="2"/>
    <x v="9"/>
    <x v="2"/>
    <x v="8"/>
    <x v="9"/>
    <x v="9"/>
    <x v="9"/>
    <x v="9"/>
    <x v="8"/>
    <x v="1"/>
  </r>
  <r>
    <x v="10"/>
    <x v="10"/>
    <x v="3"/>
    <x v="10"/>
    <x v="3"/>
    <x v="9"/>
    <x v="10"/>
    <x v="10"/>
    <x v="10"/>
    <x v="6"/>
    <x v="9"/>
    <x v="1"/>
  </r>
  <r>
    <x v="11"/>
    <x v="11"/>
    <x v="1"/>
    <x v="11"/>
    <x v="1"/>
    <x v="10"/>
    <x v="11"/>
    <x v="11"/>
    <x v="11"/>
    <x v="3"/>
    <x v="10"/>
    <x v="1"/>
  </r>
  <r>
    <x v="12"/>
    <x v="12"/>
    <x v="3"/>
    <x v="12"/>
    <x v="3"/>
    <x v="4"/>
    <x v="12"/>
    <x v="1"/>
    <x v="12"/>
    <x v="3"/>
    <x v="7"/>
    <x v="1"/>
  </r>
  <r>
    <x v="13"/>
    <x v="13"/>
    <x v="3"/>
    <x v="13"/>
    <x v="3"/>
    <x v="11"/>
    <x v="5"/>
    <x v="12"/>
    <x v="13"/>
    <x v="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4B6DFF-A452-47EF-B9B9-A96A49DFC640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8" firstHeaderRow="0" firstDataRow="1" firstDataCol="2" rowPageCount="1" colPageCount="1"/>
  <pivotFields count="13">
    <pivotField compact="0" showAll="0"/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3">
        <item n="영문과" sd="0" x="0"/>
        <item n="기계설계과" sd="0" x="1"/>
        <item t="default"/>
      </items>
    </pivotField>
  </pivotFields>
  <rowFields count="2">
    <field x="12"/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TOEIC" fld="5" subtotal="min" baseField="12" baseItem="0"/>
    <dataField name="최소 : 컴퓨터" fld="6" subtotal="min" baseField="12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6C2589-C026-455E-A21E-5ACF2E1F5AD8}" name="표1" displayName="표1" ref="A1:L8" totalsRowShown="0">
  <autoFilter ref="A1:L8" xr:uid="{786C2589-C026-455E-A21E-5ACF2E1F5AD8}"/>
  <sortState xmlns:xlrd2="http://schemas.microsoft.com/office/spreadsheetml/2017/richdata2" ref="A2:L8">
    <sortCondition ref="F1:F8"/>
  </sortState>
  <tableColumns count="12">
    <tableColumn id="1" xr3:uid="{F090C11E-A498-4839-9ECA-2F1545F1CF4C}" name="학번"/>
    <tableColumn id="2" xr3:uid="{314BA3DE-30C2-4632-89C0-281B0A0AAB47}" name="이름"/>
    <tableColumn id="3" xr3:uid="{D2EE4ABF-9F29-4BC8-9330-1B3FD9EF9068}" name="학과코드"/>
    <tableColumn id="4" xr3:uid="{B0F4B4CE-F97A-4800-822E-53E1B6B753A7}" name="전화번호"/>
    <tableColumn id="5" xr3:uid="{F2EE52E8-9BDC-4735-9FA0-110957B207D9}" name="학과"/>
    <tableColumn id="6" xr3:uid="{EE8448E4-D0C5-472E-90E3-22A8F9CC46C6}" name="TOEIC"/>
    <tableColumn id="7" xr3:uid="{B55399E2-F759-435F-AE13-715060ADDAD1}" name="컴퓨터"/>
    <tableColumn id="8" xr3:uid="{AF08F534-6919-4C5B-9403-8B210D1BAD12}" name="교양"/>
    <tableColumn id="9" xr3:uid="{06039263-6D82-4400-B94C-91C3CEAA2D5D}" name="전공1"/>
    <tableColumn id="10" xr3:uid="{6E344EF9-6D7E-4539-99B5-A685D76A34FA}" name="전공2"/>
    <tableColumn id="11" xr3:uid="{3F34F632-CA07-45DA-842B-9A1A6A23011D}" name="평균"/>
    <tableColumn id="12" xr3:uid="{9311FC9E-55E3-413C-BE76-64F58341A26B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M31"/>
  <sheetViews>
    <sheetView topLeftCell="A2" workbookViewId="0">
      <selection activeCell="M16" sqref="M16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3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3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3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3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3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3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3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3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3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3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3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  <c r="M13">
        <f>L11</f>
        <v>0</v>
      </c>
    </row>
    <row r="14" spans="2:13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3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3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OR(LEFT(B4,2)="PR",AND(E4="노원",MONTH(F4)=3))</f>
        <v>1</v>
      </c>
    </row>
    <row r="26" spans="2:10" x14ac:dyDescent="0.4">
      <c r="B26" s="1" t="s">
        <v>0</v>
      </c>
      <c r="C26" s="1" t="s">
        <v>1</v>
      </c>
      <c r="D26" s="1" t="s">
        <v>2</v>
      </c>
      <c r="E26" s="1" t="s">
        <v>3</v>
      </c>
      <c r="F26" s="1" t="s">
        <v>4</v>
      </c>
      <c r="G26" s="1" t="s">
        <v>5</v>
      </c>
      <c r="H26" s="1" t="s">
        <v>6</v>
      </c>
      <c r="I26" s="1" t="s">
        <v>7</v>
      </c>
      <c r="J26" s="1" t="s">
        <v>201</v>
      </c>
    </row>
    <row r="27" spans="2:10" x14ac:dyDescent="0.4">
      <c r="B27" s="2" t="s">
        <v>8</v>
      </c>
      <c r="C27" s="2" t="s">
        <v>9</v>
      </c>
      <c r="D27" s="2" t="s">
        <v>10</v>
      </c>
      <c r="E27" s="2" t="s">
        <v>11</v>
      </c>
      <c r="F27" s="19">
        <v>45006</v>
      </c>
      <c r="G27" s="3">
        <v>135000</v>
      </c>
      <c r="H27" s="3">
        <v>55000</v>
      </c>
      <c r="I27" s="3">
        <v>135000</v>
      </c>
      <c r="J27" s="3">
        <v>325000</v>
      </c>
    </row>
    <row r="28" spans="2:10" x14ac:dyDescent="0.4">
      <c r="B28" s="2" t="s">
        <v>23</v>
      </c>
      <c r="C28" s="2" t="s">
        <v>24</v>
      </c>
      <c r="D28" s="2" t="s">
        <v>10</v>
      </c>
      <c r="E28" s="2" t="s">
        <v>18</v>
      </c>
      <c r="F28" s="19">
        <v>44998</v>
      </c>
      <c r="G28" s="3">
        <v>0</v>
      </c>
      <c r="H28" s="3">
        <v>33250</v>
      </c>
      <c r="I28" s="3">
        <v>33250</v>
      </c>
      <c r="J28" s="3">
        <v>66500</v>
      </c>
    </row>
    <row r="29" spans="2:10" x14ac:dyDescent="0.4">
      <c r="B29" s="2" t="s">
        <v>29</v>
      </c>
      <c r="C29" s="2" t="s">
        <v>30</v>
      </c>
      <c r="D29" s="2" t="s">
        <v>10</v>
      </c>
      <c r="E29" s="2" t="s">
        <v>31</v>
      </c>
      <c r="F29" s="19">
        <v>45003</v>
      </c>
      <c r="G29" s="3">
        <v>140520</v>
      </c>
      <c r="H29" s="3">
        <v>135000</v>
      </c>
      <c r="I29" s="3">
        <v>152000</v>
      </c>
      <c r="J29" s="3">
        <v>427520</v>
      </c>
    </row>
    <row r="30" spans="2:10" x14ac:dyDescent="0.4">
      <c r="B30" s="2" t="s">
        <v>46</v>
      </c>
      <c r="C30" s="2" t="s">
        <v>47</v>
      </c>
      <c r="D30" s="2" t="s">
        <v>14</v>
      </c>
      <c r="E30" s="2" t="s">
        <v>18</v>
      </c>
      <c r="F30" s="19">
        <v>44997</v>
      </c>
      <c r="G30" s="3">
        <v>0</v>
      </c>
      <c r="H30" s="3">
        <v>15000</v>
      </c>
      <c r="I30" s="3">
        <v>23000</v>
      </c>
      <c r="J30" s="3">
        <v>38000</v>
      </c>
    </row>
    <row r="31" spans="2:10" x14ac:dyDescent="0.4">
      <c r="B31" s="2" t="s">
        <v>48</v>
      </c>
      <c r="C31" s="2" t="s">
        <v>49</v>
      </c>
      <c r="D31" s="2" t="s">
        <v>14</v>
      </c>
      <c r="E31" s="2" t="s">
        <v>18</v>
      </c>
      <c r="F31" s="19">
        <v>44997</v>
      </c>
      <c r="G31" s="3">
        <v>12500</v>
      </c>
      <c r="H31" s="3">
        <v>5800</v>
      </c>
      <c r="I31" s="3">
        <v>22020</v>
      </c>
      <c r="J31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view="pageBreakPreview" topLeftCell="A17" zoomScale="60" zoomScaleNormal="100" workbookViewId="0"/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6" workbookViewId="0">
      <selection activeCell="D12" sqref="D12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4.398437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21" t="s">
        <v>203</v>
      </c>
      <c r="C3" s="7" cm="1">
        <f t="array" ref="C3">MAX(($B$12:$B$27=$A3)*$F$12:$F$27)-AVERAGE(($B$12:$B$27=$A3)*F12:F27)</f>
        <v>1081925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>
        <f t="array" ref="B4">SUM(IF($E$12:$E$27=$B$2,$A$12:$A$27))</f>
        <v>0</v>
      </c>
      <c r="C4" s="7" cm="1">
        <f t="array" ref="C4">MAX(($B$12:$B$27=$A4)*$F$12:$F$27)-AVERAGE(($B$12:$B$27=$A4)*F13:F28)</f>
        <v>1207881.25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>
        <f t="array" ref="B5">SUM(IF($E$12:$E$27=$B$2,$A$12:$A$27))</f>
        <v>0</v>
      </c>
      <c r="C5" s="7" cm="1">
        <f t="array" ref="C5">MAX(($B$12:$B$27=$A5)*$F$12:$F$27)-AVERAGE(($B$12:$B$27=$A5)*F14:F29)</f>
        <v>754206.25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fn급여총액(F12,G12+H12+I12)</f>
        <v>1510000</v>
      </c>
      <c r="K12" s="8">
        <f>ROUND(FV(4.2/12,2*12,-J12*0.5),-3)</f>
        <v>2894448000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fn급여총액(F13,G13+H13+I13)</f>
        <v>1170000</v>
      </c>
      <c r="K13" s="8">
        <f t="shared" ref="K13:K27" si="1">ROUND(FV(4.2/12,2*12,-J13*0.5),-3)</f>
        <v>2242718000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fn급여총액(F14,G14+H14+I14)</f>
        <v>783500</v>
      </c>
      <c r="K14" s="8">
        <f t="shared" si="1"/>
        <v>1501854000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fn급여총액(F15,G15+H15+I15)</f>
        <v>1047800</v>
      </c>
      <c r="K15" s="8">
        <f t="shared" si="1"/>
        <v>2008479000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fn급여총액(F16,G16+H16+I16)</f>
        <v>968900</v>
      </c>
      <c r="K16" s="8">
        <f t="shared" si="1"/>
        <v>1857239000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fn급여총액(F17,G17+H17+I17)</f>
        <v>975200</v>
      </c>
      <c r="K17" s="8">
        <f t="shared" si="1"/>
        <v>1869315000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fn급여총액(F18,G18+H18+I18)</f>
        <v>763400</v>
      </c>
      <c r="K18" s="8">
        <f t="shared" si="1"/>
        <v>1463326000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fn급여총액(F19,G19+H19+I19)</f>
        <v>1738900</v>
      </c>
      <c r="K19" s="8">
        <f t="shared" si="1"/>
        <v>3333216000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fn급여총액(F20,G20+H20+I20)</f>
        <v>1540000</v>
      </c>
      <c r="K20" s="8">
        <f t="shared" si="1"/>
        <v>2951954000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fn급여총액(F21,G21+H21+I21)</f>
        <v>803500</v>
      </c>
      <c r="K21" s="8">
        <f t="shared" si="1"/>
        <v>1540192000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fn급여총액(F22,G22+H22+I22)</f>
        <v>1190000</v>
      </c>
      <c r="K22" s="8">
        <f t="shared" si="1"/>
        <v>2281055000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fn급여총액(F23,G23+H23+I23)</f>
        <v>962600</v>
      </c>
      <c r="K23" s="8">
        <f t="shared" si="1"/>
        <v>1845163000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fn급여총액(F24,G24+H24+I24)</f>
        <v>803500</v>
      </c>
      <c r="K24" s="8">
        <f t="shared" si="1"/>
        <v>1540192000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fn급여총액(F25,G25+H25+I25)</f>
        <v>1998900</v>
      </c>
      <c r="K25" s="8">
        <f t="shared" si="1"/>
        <v>3831598000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fn급여총액(F26,G26+H26+I26)</f>
        <v>948900</v>
      </c>
      <c r="K26" s="8">
        <f t="shared" si="1"/>
        <v>1818902000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fn급여총액(F27,G27+H27+I27)</f>
        <v>783400</v>
      </c>
      <c r="K27" s="8">
        <f t="shared" si="1"/>
        <v>1501663000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A078-2FD6-4C23-BFAA-B74E078700C9}">
  <sheetPr codeName="Sheet9"/>
  <dimension ref="A1:L8"/>
  <sheetViews>
    <sheetView workbookViewId="0">
      <selection sqref="A1:L8"/>
    </sheetView>
  </sheetViews>
  <sheetFormatPr defaultRowHeight="17.399999999999999" x14ac:dyDescent="0.4"/>
  <cols>
    <col min="1" max="2" width="8.8984375" bestFit="1" customWidth="1"/>
    <col min="3" max="4" width="10.59765625" bestFit="1" customWidth="1"/>
    <col min="5" max="12" width="8.8984375" bestFit="1" customWidth="1"/>
  </cols>
  <sheetData>
    <row r="1" spans="1:12" x14ac:dyDescent="0.4">
      <c r="A1" t="s">
        <v>214</v>
      </c>
      <c r="B1" t="s">
        <v>1</v>
      </c>
      <c r="C1" t="s">
        <v>208</v>
      </c>
      <c r="D1" t="s">
        <v>215</v>
      </c>
      <c r="E1" t="s">
        <v>216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217</v>
      </c>
      <c r="L1" t="s">
        <v>218</v>
      </c>
    </row>
    <row r="2" spans="1:12" x14ac:dyDescent="0.4">
      <c r="A2" t="s">
        <v>224</v>
      </c>
      <c r="B2" t="s">
        <v>225</v>
      </c>
      <c r="C2" t="s">
        <v>205</v>
      </c>
      <c r="D2" t="s">
        <v>226</v>
      </c>
      <c r="E2" t="s">
        <v>222</v>
      </c>
      <c r="F2">
        <v>52</v>
      </c>
      <c r="G2">
        <v>56</v>
      </c>
      <c r="H2">
        <v>77</v>
      </c>
      <c r="I2">
        <v>82</v>
      </c>
      <c r="J2">
        <v>92</v>
      </c>
      <c r="K2">
        <v>71.8</v>
      </c>
      <c r="L2" t="s">
        <v>223</v>
      </c>
    </row>
    <row r="3" spans="1:12" x14ac:dyDescent="0.4">
      <c r="A3" t="s">
        <v>236</v>
      </c>
      <c r="B3" t="s">
        <v>237</v>
      </c>
      <c r="C3" t="s">
        <v>206</v>
      </c>
      <c r="D3" t="s">
        <v>238</v>
      </c>
      <c r="E3" t="s">
        <v>232</v>
      </c>
      <c r="F3">
        <v>64</v>
      </c>
      <c r="G3">
        <v>59</v>
      </c>
      <c r="H3">
        <v>97</v>
      </c>
      <c r="I3">
        <v>86</v>
      </c>
      <c r="J3">
        <v>53</v>
      </c>
      <c r="K3">
        <v>71.8</v>
      </c>
      <c r="L3" t="s">
        <v>223</v>
      </c>
    </row>
    <row r="4" spans="1:12" x14ac:dyDescent="0.4">
      <c r="A4" t="s">
        <v>227</v>
      </c>
      <c r="B4" t="s">
        <v>228</v>
      </c>
      <c r="C4" t="s">
        <v>205</v>
      </c>
      <c r="D4" t="s">
        <v>229</v>
      </c>
      <c r="E4" t="s">
        <v>222</v>
      </c>
      <c r="F4">
        <v>71</v>
      </c>
      <c r="G4">
        <v>97</v>
      </c>
      <c r="H4">
        <v>64</v>
      </c>
      <c r="I4">
        <v>96</v>
      </c>
      <c r="J4">
        <v>68</v>
      </c>
      <c r="K4">
        <v>79.2</v>
      </c>
      <c r="L4" t="s">
        <v>223</v>
      </c>
    </row>
    <row r="5" spans="1:12" x14ac:dyDescent="0.4">
      <c r="A5" t="s">
        <v>233</v>
      </c>
      <c r="B5" t="s">
        <v>234</v>
      </c>
      <c r="C5" t="s">
        <v>206</v>
      </c>
      <c r="D5" t="s">
        <v>235</v>
      </c>
      <c r="E5" t="s">
        <v>232</v>
      </c>
      <c r="F5">
        <v>76</v>
      </c>
      <c r="G5">
        <v>80</v>
      </c>
      <c r="H5">
        <v>91</v>
      </c>
      <c r="I5">
        <v>51</v>
      </c>
      <c r="J5">
        <v>92</v>
      </c>
      <c r="K5">
        <v>78</v>
      </c>
      <c r="L5" t="s">
        <v>223</v>
      </c>
    </row>
    <row r="6" spans="1:12" x14ac:dyDescent="0.4">
      <c r="A6" t="s">
        <v>239</v>
      </c>
      <c r="B6" t="s">
        <v>154</v>
      </c>
      <c r="C6" t="s">
        <v>206</v>
      </c>
      <c r="D6" t="s">
        <v>240</v>
      </c>
      <c r="E6" t="s">
        <v>232</v>
      </c>
      <c r="F6">
        <v>86</v>
      </c>
      <c r="G6">
        <v>66</v>
      </c>
      <c r="H6">
        <v>71</v>
      </c>
      <c r="I6">
        <v>94</v>
      </c>
      <c r="J6">
        <v>87</v>
      </c>
      <c r="K6">
        <v>80.8</v>
      </c>
      <c r="L6" t="s">
        <v>241</v>
      </c>
    </row>
    <row r="7" spans="1:12" x14ac:dyDescent="0.4">
      <c r="A7" t="s">
        <v>219</v>
      </c>
      <c r="B7" t="s">
        <v>220</v>
      </c>
      <c r="C7" t="s">
        <v>205</v>
      </c>
      <c r="D7" t="s">
        <v>221</v>
      </c>
      <c r="E7" t="s">
        <v>222</v>
      </c>
      <c r="F7">
        <v>87</v>
      </c>
      <c r="G7">
        <v>78</v>
      </c>
      <c r="H7">
        <v>56</v>
      </c>
      <c r="I7">
        <v>83</v>
      </c>
      <c r="J7">
        <v>60</v>
      </c>
      <c r="K7">
        <v>72.8</v>
      </c>
      <c r="L7" t="s">
        <v>223</v>
      </c>
    </row>
    <row r="8" spans="1:12" x14ac:dyDescent="0.4">
      <c r="A8" t="s">
        <v>230</v>
      </c>
      <c r="B8" t="s">
        <v>142</v>
      </c>
      <c r="C8" t="s">
        <v>206</v>
      </c>
      <c r="D8" t="s">
        <v>231</v>
      </c>
      <c r="E8" t="s">
        <v>232</v>
      </c>
      <c r="F8">
        <v>88</v>
      </c>
      <c r="G8">
        <v>81</v>
      </c>
      <c r="H8">
        <v>77</v>
      </c>
      <c r="I8">
        <v>85</v>
      </c>
      <c r="J8">
        <v>63</v>
      </c>
      <c r="K8">
        <v>78.8</v>
      </c>
      <c r="L8" t="s">
        <v>223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8"/>
  <sheetViews>
    <sheetView workbookViewId="0">
      <selection activeCell="C6" sqref="C6"/>
    </sheetView>
  </sheetViews>
  <sheetFormatPr defaultRowHeight="17.399999999999999" x14ac:dyDescent="0.4"/>
  <cols>
    <col min="1" max="2" width="10.59765625" bestFit="1" customWidth="1"/>
    <col min="3" max="3" width="12" bestFit="1" customWidth="1"/>
    <col min="4" max="4" width="12.296875" bestFit="1" customWidth="1"/>
  </cols>
  <sheetData>
    <row r="3" spans="1:4" x14ac:dyDescent="0.4">
      <c r="A3" s="22" t="s">
        <v>1</v>
      </c>
      <c r="B3" t="s">
        <v>204</v>
      </c>
    </row>
    <row r="5" spans="1:4" x14ac:dyDescent="0.4">
      <c r="A5" s="22" t="s">
        <v>209</v>
      </c>
      <c r="B5" s="22" t="s">
        <v>208</v>
      </c>
      <c r="C5" t="s">
        <v>212</v>
      </c>
      <c r="D5" t="s">
        <v>213</v>
      </c>
    </row>
    <row r="6" spans="1:4" x14ac:dyDescent="0.4">
      <c r="A6" t="s">
        <v>210</v>
      </c>
      <c r="C6" s="23">
        <v>52</v>
      </c>
      <c r="D6" s="23">
        <v>56</v>
      </c>
    </row>
    <row r="7" spans="1:4" x14ac:dyDescent="0.4">
      <c r="A7" t="s">
        <v>211</v>
      </c>
      <c r="C7" s="23">
        <v>52</v>
      </c>
      <c r="D7" s="23">
        <v>64</v>
      </c>
    </row>
    <row r="8" spans="1:4" x14ac:dyDescent="0.4">
      <c r="A8" t="s">
        <v>207</v>
      </c>
      <c r="C8" s="23">
        <v>52</v>
      </c>
      <c r="D8" s="23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G3" sqref="G3:G16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7ABA32CF-5761-4043-AADF-86413B04B5BA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6" workbookViewId="0">
      <selection activeCell="J18" sqref="J18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0" t="s">
        <v>161</v>
      </c>
      <c r="C1" s="20"/>
      <c r="D1" s="20"/>
      <c r="E1" s="20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I11" sqref="I11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4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4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4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4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4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4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4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4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4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4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{C8C4C19F-880A-4FFC-B9D5-74CF782F8332}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C4C19F-880A-4FFC-B9D5-74CF782F833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tabSelected="1" workbookViewId="0"/>
  </sheetViews>
  <sheetFormatPr defaultRowHeight="17.399999999999999" x14ac:dyDescent="0.4"/>
  <cols>
    <col min="1" max="1" width="14.19921875" customWidth="1"/>
  </cols>
  <sheetData>
    <row r="1" spans="1:4" ht="24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45081</v>
      </c>
      <c r="B4" t="s">
        <v>198</v>
      </c>
      <c r="C4" t="s">
        <v>199</v>
      </c>
      <c r="D4">
        <v>2000000</v>
      </c>
    </row>
    <row r="5" spans="1:4" x14ac:dyDescent="0.4">
      <c r="A5" s="18">
        <v>45081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효진 조</cp:lastModifiedBy>
  <dcterms:created xsi:type="dcterms:W3CDTF">2023-05-12T01:27:33Z</dcterms:created>
  <dcterms:modified xsi:type="dcterms:W3CDTF">2025-01-24T12:28:35Z</dcterms:modified>
</cp:coreProperties>
</file>