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7a783402023e4a/바탕 화면/"/>
    </mc:Choice>
  </mc:AlternateContent>
  <xr:revisionPtr revIDLastSave="155" documentId="8_{416982DA-DC75-4883-A292-DEDF450577D9}" xr6:coauthVersionLast="47" xr6:coauthVersionMax="47" xr10:uidLastSave="{FE3977C7-EF70-4FCB-BB73-D2DA7FFE5A96}"/>
  <bookViews>
    <workbookView xWindow="-108" yWindow="-108" windowWidth="23256" windowHeight="12456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C4" i="2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22" i="2" a="1"/>
  <c r="J16" i="2" a="1"/>
  <c r="J26" i="2" a="1"/>
  <c r="J24" i="2" a="1"/>
  <c r="J19" i="2" a="1"/>
  <c r="J12" i="2" a="1"/>
  <c r="J13" i="2" a="1"/>
  <c r="J23" i="2" a="1"/>
  <c r="J17" i="2" a="1"/>
  <c r="J20" i="2" a="1"/>
  <c r="J21" i="2" a="1"/>
  <c r="J14" i="2" a="1"/>
  <c r="J25" i="2" a="1"/>
  <c r="J15" i="2" a="1"/>
  <c r="J18" i="2" a="1"/>
  <c r="J27" i="2" a="1"/>
  <c r="J24" i="2" l="1"/>
  <c r="K24" i="2" s="1"/>
  <c r="J16" i="2"/>
  <c r="K16" i="2" s="1"/>
  <c r="J27" i="2"/>
  <c r="K27" i="2" s="1"/>
  <c r="J15" i="2"/>
  <c r="K15" i="2" s="1"/>
  <c r="J14" i="2"/>
  <c r="K14" i="2" s="1"/>
  <c r="J20" i="2"/>
  <c r="K20" i="2" s="1"/>
  <c r="J23" i="2"/>
  <c r="K23" i="2" s="1"/>
  <c r="J19" i="2"/>
  <c r="K19" i="2" s="1"/>
  <c r="J26" i="2"/>
  <c r="K26" i="2" s="1"/>
  <c r="J22" i="2"/>
  <c r="K22" i="2" s="1"/>
  <c r="J18" i="2"/>
  <c r="K18" i="2" s="1"/>
  <c r="J25" i="2"/>
  <c r="K25" i="2" s="1"/>
  <c r="J21" i="2"/>
  <c r="K21" i="2" s="1"/>
  <c r="J17" i="2"/>
  <c r="K17" i="2" s="1"/>
  <c r="J13" i="2"/>
  <c r="K13" i="2" s="1"/>
  <c r="J12" i="2"/>
  <c r="K1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2874D3-D013-467A-8149-9D7BCC6AD0C6}" name="MS Access Database_Query" type="1" refreshedVersion="8" background="1">
    <dbPr connection="DSN=MS Access Database;DBQ=C:\Users\진수민\OneDrive\바탕 화면\학생성적.accdb;DefaultDir=C:\Users\진수민\OneDrive\바탕 화면;DriverId=25;FIL=MS Access;MaxBufferSize=2048;PageTimeout=5;" command="SELECT 학생성적.이름, 학생성적.학과코드, 학생성적.TOEIC, 학생성적.컴퓨터_x000d__x000a_FROM `C:\Users\진수민\OneDrive\바탕 화면\학생성적.accdb`.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<sst xmlns="http://schemas.openxmlformats.org/spreadsheetml/2006/main" count="473" uniqueCount="219">
  <si>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</si>
  <si>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</si>
  <si>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</si>
  <si>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</si>
  <si>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</si>
  <si>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</si>
  <si>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</si>
  <si>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</si>
  <si>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</si>
  <si>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</si>
  <si>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</si>
  <si>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</si>
  <si>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</si>
  <si>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</si>
  <si>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</si>
  <si>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</si>
  <si>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</si>
  <si>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</si>
  <si>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</si>
  <si>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</si>
  <si>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</si>
  <si>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</si>
  <si>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</si>
  <si>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</si>
  <si>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</si>
  <si>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</si>
  <si>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</si>
  <si>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</si>
  <si>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</si>
  <si>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</si>
  <si>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</si>
  <si>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</si>
  <si>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</si>
  <si>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</si>
  <si>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</si>
  <si>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</si>
  <si>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</si>
  <si>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</si>
  <si>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</si>
  <si>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</si>
  <si>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</si>
  <si>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</si>
  <si>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</si>
  <si>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</si>
  <si>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</si>
  <si>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</si>
  <si>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</si>
  <si>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</si>
  <si>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</si>
  <si>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</si>
  <si>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</si>
  <si>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</si>
  <si>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</si>
  <si>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</si>
  <si>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</si>
  <si>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</si>
  <si>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</si>
  <si>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</si>
  <si>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</si>
  <si>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</si>
  <si>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</si>
  <si>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</si>
  <si>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</si>
  <si>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</si>
  <si>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</si>
  <si>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</si>
  <si>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</si>
  <si>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</si>
  <si>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</si>
  <si>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</si>
  <si>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</si>
  <si>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</si>
  <si>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</si>
  <si>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</si>
  <si>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</si>
  <si>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</si>
  <si>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</si>
  <si>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</si>
  <si>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</si>
  <si>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</si>
  <si>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</si>
  <si>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</si>
  <si>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</si>
  <si>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</si>
  <si>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</si>
  <si>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</si>
  <si>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</si>
  <si>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</si>
  <si>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</si>
  <si>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</si>
  <si>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</si>
  <si>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</si>
  <si>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</si>
  <si>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</si>
  <si>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</si>
  <si>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</si>
  <si>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</si>
  <si>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</si>
  <si>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</si>
  <si>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</si>
  <si>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</si>
  <si>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</si>
  <si>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</si>
  <si>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</si>
  <si>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</si>
  <si>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</si>
  <si>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</si>
  <si>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</si>
  <si>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</si>
  <si>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</si>
  <si>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</si>
  <si>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</si>
  <si>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</si>
  <si>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</si>
  <si>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</si>
  <si>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</si>
  <si>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</si>
  <si>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</si>
  <si>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</si>
  <si>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</si>
  <si>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</si>
  <si>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</si>
  <si>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</si>
  <si>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</si>
  <si>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</si>
  <si>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</si>
  <si>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</si>
  <si>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</si>
  <si>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</si>
  <si>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</si>
  <si>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</si>
  <si>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</si>
  <si>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</si>
  <si>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</si>
  <si>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</si>
  <si>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</si>
  <si>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</si>
  <si>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</si>
  <si>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</si>
  <si>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</si>
  <si>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</si>
  <si>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</si>
  <si>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</si>
  <si>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</si>
  <si>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</si>
  <si>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</si>
  <si>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</si>
  <si>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</si>
  <si>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</si>
  <si>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</si>
  <si>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</si>
  <si>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</si>
  <si>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</si>
  <si>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</si>
  <si>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</si>
  <si>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</si>
  <si>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</si>
  <si>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</si>
  <si>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</si>
  <si>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</si>
  <si>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</si>
  <si>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</si>
  <si>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</si>
  <si>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</si>
  <si>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</si>
  <si>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</si>
  <si>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</si>
  <si>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</si>
  <si>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</si>
  <si>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</si>
  <si>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</si>
  <si>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</si>
  <si>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</si>
  <si>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</si>
  <si>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</si>
  <si>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</si>
  <si>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</si>
  <si>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</si>
  <si>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</si>
  <si>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</si>
  <si>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</si>
  <si>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</si>
  <si>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</si>
  <si>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</si>
  <si>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</si>
  <si>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</si>
  <si>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</si>
  <si>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</si>
  <si>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</si>
  <si>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</si>
  <si>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</si>
  <si>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</si>
  <si>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</si>
  <si>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</si>
  <si>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</si>
  <si>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</si>
  <si>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</si>
  <si>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</si>
  <si>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</si>
  <si>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</si>
  <si>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</si>
  <si>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</si>
  <si>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</si>
  <si>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</si>
  <si>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</si>
  <si>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</si>
  <si>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</si>
  <si>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최소 : TOEIC</t>
  </si>
  <si>
    <t>최소 : 컴퓨터</t>
  </si>
  <si>
    <t>학과코드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</si>
  <si>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</si>
  <si>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</si>
  <si>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</si>
  <si>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</si>
  <si>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</si>
  <si>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</si>
  <si>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</si>
  <si>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</si>
  <si>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최소 : TOEIC - 학과코드2: 그룹1, 이름: 김광배 (+)에 대한 세부 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</si>
</sst>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  <xf numFmtId="14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35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gradFill>
                <a:gsLst>
                  <a:gs pos="0">
                    <a:schemeClr val="accent4"/>
                  </a:gs>
                  <a:gs pos="100000">
                    <a:schemeClr val="accent4">
                      <a:lumMod val="84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6"/>
            <c:spPr>
              <a:gradFill>
                <a:gsLst>
                  <a:gs pos="0">
                    <a:schemeClr val="accent4"/>
                  </a:gs>
                  <a:gs pos="100000">
                    <a:schemeClr val="accent4">
                      <a:lumMod val="84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</c:marker>
          <c:dPt>
            <c:idx val="0"/>
            <c:marker>
              <c:symbol val="circle"/>
              <c:size val="20"/>
              <c:spPr>
                <a:gradFill>
                  <a:gsLst>
                    <a:gs pos="0">
                      <a:schemeClr val="accent4"/>
                    </a:gs>
                    <a:gs pos="100000">
                      <a:schemeClr val="accent4">
                        <a:lumMod val="84000"/>
                      </a:schemeClr>
                    </a:gs>
                  </a:gsLst>
                  <a:lin ang="5400000" scaled="1"/>
                </a:gradFill>
                <a:ln>
                  <a:noFill/>
                </a:ln>
                <a:effectLst>
                  <a:outerShdw blurRad="76200" dir="18900000" sy="23000" kx="-1200000" algn="bl" rotWithShape="0">
                    <a:prstClr val="black">
                      <a:alpha val="20000"/>
                    </a:prstClr>
                  </a:outerShd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36E-4DF2-AD3B-A2DFF9B4D82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E-4DF2-AD3B-A2DFF9B4D82C}"/>
                </c:ext>
              </c:extLst>
            </c:dLbl>
            <c:spPr>
              <a:solidFill>
                <a:schemeClr val="dk1">
                  <a:lumMod val="65000"/>
                  <a:lumOff val="35000"/>
                  <a:alpha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E-4DF2-AD3B-A2DFF9B4D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</xdr:row>
          <xdr:rowOff>213360</xdr:rowOff>
        </xdr:from>
        <xdr:to>
          <xdr:col>7</xdr:col>
          <xdr:colOff>655320</xdr:colOff>
          <xdr:row>3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</xdr:colOff>
          <xdr:row>4</xdr:row>
          <xdr:rowOff>7620</xdr:rowOff>
        </xdr:from>
        <xdr:to>
          <xdr:col>7</xdr:col>
          <xdr:colOff>655320</xdr:colOff>
          <xdr:row>5</xdr:row>
          <xdr:rowOff>213360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160020</xdr:colOff>
          <xdr:row>2</xdr:row>
          <xdr:rowOff>106680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수민" refreshedDate="45982.67449409722" backgroundQuery="1" createdVersion="8" refreshedVersion="8" minRefreshableVersion="3" recordCount="14" xr:uid="{87ABFB85-C349-4B7A-B857-945FA6920BF0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A98DDE-3E6A-4A12-8984-E6793021601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0" baseItem="0"/>
    <dataField name="최소 : 컴퓨터" fld="3" subtotal="min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57873-F90F-43BC-90DD-4903DB91CFB5}" name="표1" displayName="표1" ref="A3:D10" totalsRowShown="0">
  <autoFilter ref="A3:D10" xr:uid="{FF757873-F90F-43BC-90DD-4903DB91CFB5}"/>
  <tableColumns count="4">
    <tableColumn id="1" xr3:uid="{0C3EFA28-27D7-4465-84DE-3D29D2FD5748}" name="이름"/>
    <tableColumn id="2" xr3:uid="{4B4F4208-823F-4046-847B-FAD08909E259}" name="학과코드"/>
    <tableColumn id="3" xr3:uid="{0FB584CF-67B4-4F46-BCA8-D762AEA8F45E}" name="TOEIC"/>
    <tableColumn id="4" xr3:uid="{F6E9097E-39BE-4D02-B8A1-6A4582CCA85F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topLeftCell="A4" workbookViewId="0">
      <selection activeCell="B24" sqref="B24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s="2" t="b">
        <f>OR(LEFT(B4,2)="PR", AND(E4="노원", MONTH(F4)=3))</f>
        <v>1</v>
      </c>
    </row>
    <row r="27" spans="2:10" x14ac:dyDescent="0.4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4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4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4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4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4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view="pageBreakPreview" topLeftCell="A13" zoomScale="60" zoomScaleNormal="100" workbookViewId="0">
      <selection activeCell="E7" sqref="E7"/>
    </sheetView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C3" sqref="C3"/>
    </sheetView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5.0976562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 t="str">
        <f t="array" ref="B3">(SUM(IF(($B$12:$B$27=A3)*($E$12:$E$27="2호봉"),1)) + SUM(IF(($B$12:$B$27=A3)*($E$12:$E$27="3호봉"),1))) &amp; "명"</f>
        <v>3명</v>
      </c>
      <c r="C3" s="7" cm="1">
        <f t="array" ref="C3">MAX(($B$12:$B$27=A3)*($F$12:$F$27))-AVERAGE(($B$12:$B$27=A3)*$F$12:$F$27)</f>
        <v>1081925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 t="str">
        <f t="array" ref="B4">(SUM(IF(($B$12:$B$27=A4)*($E$12:$E$27="2호봉"),1)) + SUM(IF(($B$12:$B$27=A4)*($E$12:$E$27="3호봉"),1))) &amp; "명"</f>
        <v>2명</v>
      </c>
      <c r="C4" s="7" cm="1">
        <f t="array" ref="C4">MAX(($B$12:$B$27=A4)*($F$12:$F$27))-AVERAGE(($B$12:$B$27=A4)*$F$12:$F$27)</f>
        <v>1118262.5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 t="str">
        <f t="array" ref="B5">(SUM(IF(($B$12:$B$27=A5)*($E$12:$E$27="2호봉"),1)) + SUM(IF(($B$12:$B$27=A5)*($E$12:$E$27="3호봉"),1))) &amp; "명"</f>
        <v>3명</v>
      </c>
      <c r="C5" s="7" cm="1">
        <f t="array" ref="C5">MAX(($B$12:$B$27=A5)*($F$12:$F$27))-AVERAGE(($B$12:$B$27=A5)*$F$12:$F$27)</f>
        <v>699731.25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 t="str">
        <f>_xlfn.CONCAT(_xlfn.XMATCH(C12,$F$2:$J$2,0),"급")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 fn기타급여(G12,H12,I12))</f>
        <v>1510000</v>
      </c>
      <c r="K12" s="8">
        <f>ROUND(FV(4.2%/12, 2*12, -J12/2, ,0), -3)</f>
        <v>18868000</v>
      </c>
    </row>
    <row r="13" spans="1:11" x14ac:dyDescent="0.4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 fn기타급여(G13,H13,I13))</f>
        <v>1170000</v>
      </c>
      <c r="K13" s="8">
        <f t="shared" ref="K13:K27" si="2">ROUND(FV(4.2%/12, 2*12, -J13/2, ,0), -3)</f>
        <v>14620000</v>
      </c>
    </row>
    <row r="14" spans="1:11" x14ac:dyDescent="0.4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 fn기타급여(G14,H14,I14))</f>
        <v>783500</v>
      </c>
      <c r="K14" s="8">
        <f t="shared" si="2"/>
        <v>9790000</v>
      </c>
    </row>
    <row r="15" spans="1:11" x14ac:dyDescent="0.4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 fn기타급여(G15,H15,I15))</f>
        <v>1047800</v>
      </c>
      <c r="K15" s="8">
        <f t="shared" si="2"/>
        <v>13093000</v>
      </c>
    </row>
    <row r="16" spans="1:11" x14ac:dyDescent="0.4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 fn기타급여(G16,H16,I16))</f>
        <v>968900</v>
      </c>
      <c r="K16" s="8">
        <f t="shared" si="2"/>
        <v>12107000</v>
      </c>
    </row>
    <row r="17" spans="1:11" x14ac:dyDescent="0.4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 fn기타급여(G17,H17,I17))</f>
        <v>975200</v>
      </c>
      <c r="K17" s="8">
        <f t="shared" si="2"/>
        <v>12186000</v>
      </c>
    </row>
    <row r="18" spans="1:11" x14ac:dyDescent="0.4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 fn기타급여(G18,H18,I18))</f>
        <v>763400</v>
      </c>
      <c r="K18" s="8">
        <f t="shared" si="2"/>
        <v>9539000</v>
      </c>
    </row>
    <row r="19" spans="1:11" x14ac:dyDescent="0.4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 fn기타급여(G19,H19,I19))</f>
        <v>1738900</v>
      </c>
      <c r="K19" s="8">
        <f t="shared" si="2"/>
        <v>21729000</v>
      </c>
    </row>
    <row r="20" spans="1:11" x14ac:dyDescent="0.4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 fn기타급여(G20,H20,I20))</f>
        <v>1540000</v>
      </c>
      <c r="K20" s="8">
        <f t="shared" si="2"/>
        <v>19243000</v>
      </c>
    </row>
    <row r="21" spans="1:11" x14ac:dyDescent="0.4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 fn기타급여(G21,H21,I21))</f>
        <v>803500</v>
      </c>
      <c r="K21" s="8">
        <f t="shared" si="2"/>
        <v>10040000</v>
      </c>
    </row>
    <row r="22" spans="1:11" x14ac:dyDescent="0.4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 fn기타급여(G22,H22,I22))</f>
        <v>1190000</v>
      </c>
      <c r="K22" s="8">
        <f t="shared" si="2"/>
        <v>14870000</v>
      </c>
    </row>
    <row r="23" spans="1:11" x14ac:dyDescent="0.4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 fn기타급여(G23,H23,I23))</f>
        <v>962600</v>
      </c>
      <c r="K23" s="8">
        <f t="shared" si="2"/>
        <v>12028000</v>
      </c>
    </row>
    <row r="24" spans="1:11" x14ac:dyDescent="0.4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 fn기타급여(G24,H24,I24))</f>
        <v>803500</v>
      </c>
      <c r="K24" s="8">
        <f t="shared" si="2"/>
        <v>10040000</v>
      </c>
    </row>
    <row r="25" spans="1:11" x14ac:dyDescent="0.4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 fn기타급여(G25,H25,I25))</f>
        <v>1998900</v>
      </c>
      <c r="K25" s="8">
        <f t="shared" si="2"/>
        <v>24978000</v>
      </c>
    </row>
    <row r="26" spans="1:11" x14ac:dyDescent="0.4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 fn기타급여(G26,H26,I26))</f>
        <v>948900</v>
      </c>
      <c r="K26" s="8">
        <f t="shared" si="2"/>
        <v>11857000</v>
      </c>
    </row>
    <row r="27" spans="1:11" x14ac:dyDescent="0.4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 fn기타급여(G27,H27,I27))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15E0C-9E41-4D66-97D5-B8B74D8EA4B2}">
  <dimension ref="A1:D10"/>
  <sheetViews>
    <sheetView tabSelected="1" workbookViewId="0"/>
  </sheetViews>
  <sheetFormatPr defaultRowHeight="17.399999999999999" x14ac:dyDescent="0.4"/>
  <cols>
    <col min="1" max="1" width="8.8984375" bestFit="1" customWidth="1"/>
    <col min="2" max="2" width="10.59765625" bestFit="1" customWidth="1"/>
    <col min="3" max="4" width="8.8984375" bestFit="1" customWidth="1"/>
  </cols>
  <sheetData>
    <row r="1" spans="1:4" x14ac:dyDescent="0.4">
      <c r="A1" s="21" t="s">
        <v>218</v>
      </c>
    </row>
    <row r="3" spans="1:4" x14ac:dyDescent="0.4">
      <c r="A3" t="s">
        <v>1</v>
      </c>
      <c r="B3" t="s">
        <v>209</v>
      </c>
      <c r="C3" t="s">
        <v>136</v>
      </c>
      <c r="D3" t="s">
        <v>137</v>
      </c>
    </row>
    <row r="4" spans="1:4" x14ac:dyDescent="0.4">
      <c r="A4" t="s">
        <v>213</v>
      </c>
      <c r="B4" t="s">
        <v>204</v>
      </c>
      <c r="C4">
        <v>87</v>
      </c>
      <c r="D4">
        <v>78</v>
      </c>
    </row>
    <row r="5" spans="1:4" x14ac:dyDescent="0.4">
      <c r="A5" t="s">
        <v>214</v>
      </c>
      <c r="B5" t="s">
        <v>204</v>
      </c>
      <c r="C5">
        <v>52</v>
      </c>
      <c r="D5">
        <v>56</v>
      </c>
    </row>
    <row r="6" spans="1:4" x14ac:dyDescent="0.4">
      <c r="A6" t="s">
        <v>215</v>
      </c>
      <c r="B6" t="s">
        <v>204</v>
      </c>
      <c r="C6">
        <v>71</v>
      </c>
      <c r="D6">
        <v>97</v>
      </c>
    </row>
    <row r="7" spans="1:4" x14ac:dyDescent="0.4">
      <c r="A7" t="s">
        <v>142</v>
      </c>
      <c r="B7" t="s">
        <v>205</v>
      </c>
      <c r="C7">
        <v>88</v>
      </c>
      <c r="D7">
        <v>81</v>
      </c>
    </row>
    <row r="8" spans="1:4" x14ac:dyDescent="0.4">
      <c r="A8" t="s">
        <v>216</v>
      </c>
      <c r="B8" t="s">
        <v>205</v>
      </c>
      <c r="C8">
        <v>76</v>
      </c>
      <c r="D8">
        <v>80</v>
      </c>
    </row>
    <row r="9" spans="1:4" x14ac:dyDescent="0.4">
      <c r="A9" t="s">
        <v>217</v>
      </c>
      <c r="B9" t="s">
        <v>205</v>
      </c>
      <c r="C9">
        <v>64</v>
      </c>
      <c r="D9">
        <v>59</v>
      </c>
    </row>
    <row r="10" spans="1:4" x14ac:dyDescent="0.4">
      <c r="A10" t="s">
        <v>154</v>
      </c>
      <c r="B10" t="s">
        <v>205</v>
      </c>
      <c r="C10">
        <v>86</v>
      </c>
      <c r="D10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7.399999999999999" x14ac:dyDescent="0.4"/>
  <cols>
    <col min="1" max="1" width="13.19921875" customWidth="1"/>
    <col min="2" max="2" width="10.59765625" bestFit="1" customWidth="1"/>
    <col min="3" max="3" width="12" bestFit="1" customWidth="1"/>
    <col min="4" max="4" width="12.296875" bestFit="1" customWidth="1"/>
  </cols>
  <sheetData>
    <row r="3" spans="1:4" x14ac:dyDescent="0.4">
      <c r="A3" s="20" t="s">
        <v>1</v>
      </c>
      <c r="B3" t="s">
        <v>203</v>
      </c>
    </row>
    <row r="5" spans="1:4" x14ac:dyDescent="0.4">
      <c r="A5" s="20" t="s">
        <v>210</v>
      </c>
      <c r="B5" s="20" t="s">
        <v>209</v>
      </c>
      <c r="C5" t="s">
        <v>207</v>
      </c>
      <c r="D5" t="s">
        <v>208</v>
      </c>
    </row>
    <row r="6" spans="1:4" x14ac:dyDescent="0.4">
      <c r="A6" t="s">
        <v>211</v>
      </c>
      <c r="C6">
        <v>52</v>
      </c>
      <c r="D6">
        <v>56</v>
      </c>
    </row>
    <row r="8" spans="1:4" x14ac:dyDescent="0.4">
      <c r="A8" t="s">
        <v>212</v>
      </c>
      <c r="C8">
        <v>52</v>
      </c>
      <c r="D8">
        <v>64</v>
      </c>
    </row>
    <row r="10" spans="1:4" x14ac:dyDescent="0.4">
      <c r="A10" t="s">
        <v>206</v>
      </c>
      <c r="C10">
        <v>52</v>
      </c>
      <c r="D10">
        <v>56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M8" sqref="M8"/>
    </sheetView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B6CFBD7F-955F-4740-9592-CC0DFBAB41A7}">
      <formula1>"영문과, 기계설계과, 회계과, 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10" workbookViewId="0">
      <selection activeCell="N20" sqref="N20"/>
    </sheetView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5" t="s">
        <v>161</v>
      </c>
      <c r="C1" s="25"/>
      <c r="D1" s="25"/>
      <c r="E1" s="25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J7" sqref="J7"/>
    </sheetView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2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2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2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2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2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2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2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2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2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2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{1C7F1833-7B14-405D-99BC-C49495F5DAAC}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{DC522B6C-32AD-4945-AFD0-7D4C2833D4CB}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38100</xdr:colOff>
                    <xdr:row>1</xdr:row>
                    <xdr:rowOff>213360</xdr:rowOff>
                  </from>
                  <to>
                    <xdr:col>7</xdr:col>
                    <xdr:colOff>655320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22860</xdr:colOff>
                    <xdr:row>4</xdr:row>
                    <xdr:rowOff>7620</xdr:rowOff>
                  </from>
                  <to>
                    <xdr:col>7</xdr:col>
                    <xdr:colOff>655320</xdr:colOff>
                    <xdr:row>5</xdr:row>
                    <xdr:rowOff>213360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7F1833-7B14-405D-99BC-C49495F5DAAC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DC522B6C-32AD-4945-AFD0-7D4C2833D4CB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F7"/>
  <sheetViews>
    <sheetView workbookViewId="0">
      <selection activeCell="D6" sqref="D6"/>
    </sheetView>
  </sheetViews>
  <sheetFormatPr defaultRowHeight="17.399999999999999" x14ac:dyDescent="0.4"/>
  <cols>
    <col min="1" max="1" width="14.19921875" customWidth="1"/>
  </cols>
  <sheetData>
    <row r="1" spans="1:6" ht="24" x14ac:dyDescent="0.4">
      <c r="A1" s="16" t="s">
        <v>193</v>
      </c>
    </row>
    <row r="3" spans="1:6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6" x14ac:dyDescent="0.4">
      <c r="A4" s="18">
        <v>45447</v>
      </c>
      <c r="B4" t="s">
        <v>198</v>
      </c>
      <c r="C4" t="s">
        <v>199</v>
      </c>
      <c r="D4">
        <v>2000000</v>
      </c>
    </row>
    <row r="5" spans="1:6" x14ac:dyDescent="0.4">
      <c r="A5" s="18">
        <v>45447</v>
      </c>
      <c r="B5" t="s">
        <v>200</v>
      </c>
      <c r="C5" t="s">
        <v>55</v>
      </c>
      <c r="D5" s="24">
        <v>12</v>
      </c>
    </row>
    <row r="6" spans="1:6" x14ac:dyDescent="0.4">
      <c r="A6" s="23">
        <v>45982</v>
      </c>
      <c r="B6" s="24" t="s">
        <v>200</v>
      </c>
      <c r="C6" s="24">
        <v>123</v>
      </c>
      <c r="D6" s="24">
        <v>13</v>
      </c>
      <c r="F6" s="24"/>
    </row>
    <row r="7" spans="1:6" x14ac:dyDescent="0.4">
      <c r="D7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160020</xdr:colOff>
                <xdr:row>2</xdr:row>
                <xdr:rowOff>106680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수민 진</cp:lastModifiedBy>
  <cp:lastPrinted>2025-11-21T07:10:08Z</cp:lastPrinted>
  <dcterms:created xsi:type="dcterms:W3CDTF">2023-05-12T01:27:33Z</dcterms:created>
  <dcterms:modified xsi:type="dcterms:W3CDTF">2025-11-21T09:03:33Z</dcterms:modified>
</cp:coreProperties>
</file>