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B69C5105-8B22-4C07-852B-A92D0F3E0F4C}" xr6:coauthVersionLast="47" xr6:coauthVersionMax="47" xr10:uidLastSave="{00000000-0000-0000-0000-000000000000}"/>
  <bookViews>
    <workbookView xWindow="-108" yWindow="-108" windowWidth="23256" windowHeight="12576" activeTab="5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C6" i="4"/>
  <c r="G17" i="2"/>
  <c r="G16" i="2"/>
  <c r="G15" i="2"/>
  <c r="F16" i="2" a="1"/>
  <c r="F16" i="2" s="1"/>
  <c r="F17" i="2" a="1"/>
  <c r="F17" i="2" s="1"/>
  <c r="F15" i="2" a="1"/>
  <c r="F15" i="2" s="1"/>
  <c r="F4" i="2"/>
  <c r="F5" i="2"/>
  <c r="F6" i="2"/>
  <c r="F7" i="2"/>
  <c r="F8" i="2"/>
  <c r="F9" i="2"/>
  <c r="F10" i="2"/>
  <c r="F11" i="2"/>
  <c r="F3" i="2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G5" i="2" a="1"/>
  <c r="G10" i="2" a="1"/>
  <c r="G6" i="2" a="1"/>
  <c r="G11" i="2" a="1"/>
  <c r="G7" i="2" a="1"/>
  <c r="G9" i="2" a="1"/>
  <c r="G8" i="2" a="1"/>
  <c r="G3" i="2" a="1"/>
  <c r="G4" i="2" a="1"/>
  <c r="G9" i="2" l="1"/>
  <c r="I9" i="2" s="1" a="1"/>
  <c r="I9" i="2" s="1"/>
  <c r="G11" i="2"/>
  <c r="I11" i="2" s="1" a="1"/>
  <c r="I11" i="2" s="1"/>
  <c r="G8" i="2"/>
  <c r="I8" i="2" s="1" a="1"/>
  <c r="I8" i="2" s="1"/>
  <c r="G7" i="2"/>
  <c r="I7" i="2" s="1" a="1"/>
  <c r="I7" i="2" s="1"/>
  <c r="G6" i="2"/>
  <c r="I6" i="2" s="1" a="1"/>
  <c r="I6" i="2" s="1"/>
  <c r="G10" i="2"/>
  <c r="I10" i="2" s="1" a="1"/>
  <c r="I10" i="2" s="1"/>
  <c r="G5" i="2"/>
  <c r="I5" i="2" s="1" a="1"/>
  <c r="I5" i="2" s="1"/>
  <c r="G4" i="2"/>
  <c r="I4" i="2" s="1" a="1"/>
  <c r="I4" i="2" s="1"/>
  <c r="G3" i="2"/>
  <c r="I3" i="2" s="1" a="1"/>
  <c r="I3" i="2" s="1"/>
  <c r="I6" i="6"/>
  <c r="I9" i="6"/>
  <c r="I11" i="6"/>
  <c r="I10" i="6"/>
  <c r="I7" i="6"/>
  <c r="I8" i="6"/>
  <c r="I4" i="6"/>
  <c r="I5" i="6"/>
  <c r="I13" i="8"/>
  <c r="I16" i="8" s="1"/>
  <c r="E16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<sst xmlns="http://schemas.openxmlformats.org/spreadsheetml/2006/main" count="297" uniqueCount="175">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</sst>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3">
    <dxf>
      <font>
        <condense val="0"/>
        <extend val="0"/>
        <color indexed="10"/>
      </font>
    </dxf>
    <dxf>
      <fill>
        <patternFill>
          <bgColor rgb="FFFFC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사원별 상반기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  <c:holeSize val="40"/>
      </c:doughnutChart>
      <c:spPr>
        <a:pattFill prst="pct9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0</xdr:row>
      <xdr:rowOff>7620</xdr:rowOff>
    </xdr:from>
    <xdr:to>
      <xdr:col>5</xdr:col>
      <xdr:colOff>670560</xdr:colOff>
      <xdr:row>2</xdr:row>
      <xdr:rowOff>0</xdr:rowOff>
    </xdr:to>
    <xdr:sp macro="[0]!평가" textlink="">
      <xdr:nvSpPr>
        <xdr:cNvPr id="2" name="타원 1">
          <a:extLst>
            <a:ext uri="{FF2B5EF4-FFF2-40B4-BE49-F238E27FC236}">
              <a16:creationId xmlns:a16="http://schemas.microsoft.com/office/drawing/2014/main" id="{09A98110-2BFF-C4C7-C80F-FCADFA740913}"/>
            </a:ext>
          </a:extLst>
        </xdr:cNvPr>
        <xdr:cNvSpPr/>
      </xdr:nvSpPr>
      <xdr:spPr>
        <a:xfrm>
          <a:off x="2225040" y="7620"/>
          <a:ext cx="1341120" cy="4572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 보기</a:t>
          </a:r>
        </a:p>
      </xdr:txBody>
    </xdr:sp>
    <xdr:clientData/>
  </xdr:twoCellAnchor>
  <xdr:twoCellAnchor>
    <xdr:from>
      <xdr:col>7</xdr:col>
      <xdr:colOff>0</xdr:colOff>
      <xdr:row>0</xdr:row>
      <xdr:rowOff>7620</xdr:rowOff>
    </xdr:from>
    <xdr:to>
      <xdr:col>9</xdr:col>
      <xdr:colOff>15240</xdr:colOff>
      <xdr:row>2</xdr:row>
      <xdr:rowOff>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629C920E-B84D-0BA4-408B-6BC77A7C79C2}"/>
            </a:ext>
          </a:extLst>
        </xdr:cNvPr>
        <xdr:cNvSpPr/>
      </xdr:nvSpPr>
      <xdr:spPr>
        <a:xfrm>
          <a:off x="4251960" y="7620"/>
          <a:ext cx="1554480" cy="4572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</xdr:row>
          <xdr:rowOff>0</xdr:rowOff>
        </xdr:from>
        <xdr:to>
          <xdr:col>5</xdr:col>
          <xdr:colOff>518160</xdr:colOff>
          <xdr:row>8</xdr:row>
          <xdr:rowOff>22860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6"/>
  <sheetViews>
    <sheetView workbookViewId="0">
      <selection activeCell="B2" sqref="B2:H22"/>
    </sheetView>
  </sheetViews>
  <sheetFormatPr defaultRowHeight="17.399999999999999"/>
  <cols>
    <col min="1" max="1" width="3" customWidth="1"/>
    <col min="2" max="2" width="8.09765625" customWidth="1"/>
    <col min="3" max="4" width="8.19921875" customWidth="1"/>
    <col min="5" max="6" width="6.09765625" customWidth="1"/>
    <col min="7" max="7" width="7.097656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AND(LEFT(B3,1)="P",MID(B3,4,1)&gt;="5")</f>
        <v>0</v>
      </c>
    </row>
    <row r="27" spans="2:8">
      <c r="B27" s="1" t="s">
        <v>0</v>
      </c>
      <c r="C27" s="1" t="s">
        <v>1</v>
      </c>
      <c r="D27" s="1" t="s">
        <v>3</v>
      </c>
      <c r="E27" s="1" t="s">
        <v>4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</sheetData>
  <phoneticPr fontId="1" type="noConversion"/>
  <conditionalFormatting sqref="B3:H22">
    <cfRule type="expression" dxfId="2" priority="1">
      <formula>AND(ISEVEN(MONTH($H3)),$H3&gt;=DATE(2020,1,1))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>
    <pageSetUpPr fitToPage="1"/>
  </sheetPr>
  <dimension ref="A1:I20"/>
  <sheetViews>
    <sheetView topLeftCell="A3" workbookViewId="0">
      <selection sqref="A1:I1"/>
    </sheetView>
  </sheetViews>
  <sheetFormatPr defaultRowHeight="17.399999999999999"/>
  <cols>
    <col min="1" max="1" width="11.69921875" customWidth="1"/>
    <col min="2" max="2" width="10.8984375" bestFit="1" customWidth="1"/>
    <col min="3" max="4" width="9.19921875" bestFit="1" customWidth="1"/>
    <col min="5" max="5" width="14.59765625" bestFit="1" customWidth="1"/>
    <col min="6" max="7" width="9.19921875" bestFit="1" customWidth="1"/>
    <col min="8" max="9" width="14.59765625" bestFit="1" customWidth="1"/>
  </cols>
  <sheetData>
    <row r="1" spans="1:9" ht="21">
      <c r="A1" s="27" t="s">
        <v>55</v>
      </c>
      <c r="B1" s="27"/>
      <c r="C1" s="27"/>
      <c r="D1" s="27"/>
      <c r="E1" s="27"/>
      <c r="F1" s="27"/>
      <c r="G1" s="27"/>
      <c r="H1" s="27"/>
      <c r="I1" s="27"/>
    </row>
    <row r="3" spans="1:9">
      <c r="A3" s="26" t="s">
        <v>56</v>
      </c>
      <c r="B3" s="26" t="s">
        <v>57</v>
      </c>
      <c r="C3" s="26" t="s">
        <v>58</v>
      </c>
      <c r="D3" s="26"/>
      <c r="E3" s="26"/>
      <c r="F3" s="26" t="s">
        <v>59</v>
      </c>
      <c r="G3" s="26"/>
      <c r="H3" s="26"/>
      <c r="I3" s="26" t="s">
        <v>60</v>
      </c>
    </row>
    <row r="4" spans="1:9">
      <c r="A4" s="26"/>
      <c r="B4" s="26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26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4" t="s">
        <v>74</v>
      </c>
      <c r="B16" s="25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26" t="s">
        <v>75</v>
      </c>
      <c r="B18" s="26"/>
      <c r="C18" s="26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workbookViewId="0">
      <selection activeCell="G15" sqref="G15:G17"/>
    </sheetView>
  </sheetViews>
  <sheetFormatPr defaultRowHeight="17.399999999999999"/>
  <cols>
    <col min="1" max="1" width="10.19921875" customWidth="1"/>
    <col min="4" max="4" width="6.19921875" customWidth="1"/>
    <col min="5" max="5" width="11.19921875" customWidth="1"/>
    <col min="6" max="6" width="15.8984375" bestFit="1" customWidth="1"/>
    <col min="7" max="7" width="11.59765625" bestFit="1" customWidth="1"/>
    <col min="8" max="8" width="12.8984375" customWidth="1"/>
    <col min="9" max="9" width="12.59765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9">
        <f>INT(_xlfn.DAYS($I$1,E3)/365)</f>
        <v>8</v>
      </c>
      <c r="G3" s="5" cm="1">
        <f t="array" ref="G3">kb기본급(E3,F3,$B$13)</f>
        <v>1400000</v>
      </c>
      <c r="H3" s="5">
        <v>640000</v>
      </c>
      <c r="I3" s="5" cm="1">
        <f t="array" ref="I3">G3*(VLOOKUP(F3,$A$17:$B$20,2)+_xlfn.IFS(F3&gt;=10,5%,F3&gt;=5,3%,F3&gt;=3,1%,F3&lt;3,0%))</f>
        <v>112000</v>
      </c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9">
        <f t="shared" ref="F4:F11" si="0">INT(_xlfn.DAYS($I$1,E4)/365)</f>
        <v>2</v>
      </c>
      <c r="G4" s="5" cm="1">
        <f t="array" ref="G4">kb기본급(E4,F4,$B$13)</f>
        <v>900000</v>
      </c>
      <c r="H4" s="5">
        <v>375000</v>
      </c>
      <c r="I4" s="5" cm="1">
        <f t="array" ref="I4">G4*(VLOOKUP(F4,$A$17:$B$20,2)+_xlfn.IFS(F4&gt;=10,5%,F4&gt;=5,3%,F4&gt;=3,1%,F4&lt;3,0%))</f>
        <v>18000</v>
      </c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9">
        <f t="shared" si="0"/>
        <v>1</v>
      </c>
      <c r="G5" s="5" cm="1">
        <f t="array" ref="G5">kb기본급(E5,F5,$B$13)</f>
        <v>850000</v>
      </c>
      <c r="H5" s="5">
        <v>200000</v>
      </c>
      <c r="I5" s="5" cm="1">
        <f t="array" ref="I5">G5*(VLOOKUP(F5,$A$17:$B$20,2)+_xlfn.IFS(F5&gt;=10,5%,F5&gt;=5,3%,F5&gt;=3,1%,F5&lt;3,0%))</f>
        <v>17000</v>
      </c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9">
        <f t="shared" si="0"/>
        <v>10</v>
      </c>
      <c r="G6" s="5" cm="1">
        <f t="array" ref="G6">kb기본급(E6,F6,$B$13)</f>
        <v>1500000</v>
      </c>
      <c r="H6" s="5">
        <v>560000</v>
      </c>
      <c r="I6" s="5" cm="1">
        <f t="array" ref="I6">G6*(VLOOKUP(F6,$A$17:$B$20,2)+_xlfn.IFS(F6&gt;=10,5%,F6&gt;=5,3%,F6&gt;=3,1%,F6&lt;3,0%))</f>
        <v>195000</v>
      </c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9">
        <f t="shared" si="0"/>
        <v>2</v>
      </c>
      <c r="G7" s="5" cm="1">
        <f t="array" ref="G7">kb기본급(E7,F7,$B$13)</f>
        <v>900000</v>
      </c>
      <c r="H7" s="5">
        <v>190000</v>
      </c>
      <c r="I7" s="5" cm="1">
        <f t="array" ref="I7">G7*(VLOOKUP(F7,$A$17:$B$20,2)+_xlfn.IFS(F7&gt;=10,5%,F7&gt;=5,3%,F7&gt;=3,1%,F7&lt;3,0%))</f>
        <v>18000</v>
      </c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9">
        <f t="shared" si="0"/>
        <v>3</v>
      </c>
      <c r="G8" s="5" cm="1">
        <f t="array" ref="G8">kb기본급(E8,F8,$B$13)</f>
        <v>1150000</v>
      </c>
      <c r="H8" s="5">
        <v>200000</v>
      </c>
      <c r="I8" s="5" cm="1">
        <f t="array" ref="I8">G8*(VLOOKUP(F8,$A$17:$B$20,2)+_xlfn.IFS(F8&gt;=10,5%,F8&gt;=5,3%,F8&gt;=3,1%,F8&lt;3,0%))</f>
        <v>34500</v>
      </c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9">
        <f t="shared" si="0"/>
        <v>2</v>
      </c>
      <c r="G9" s="5" cm="1">
        <f t="array" ref="G9">kb기본급(E9,F9,$B$13)</f>
        <v>900000</v>
      </c>
      <c r="H9" s="5">
        <v>360000</v>
      </c>
      <c r="I9" s="5" cm="1">
        <f t="array" ref="I9">G9*(VLOOKUP(F9,$A$17:$B$20,2)+_xlfn.IFS(F9&gt;=10,5%,F9&gt;=5,3%,F9&gt;=3,1%,F9&lt;3,0%))</f>
        <v>18000</v>
      </c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9">
        <f t="shared" si="0"/>
        <v>1</v>
      </c>
      <c r="G10" s="5" cm="1">
        <f t="array" ref="G10">kb기본급(E10,F10,$B$13)</f>
        <v>850000</v>
      </c>
      <c r="H10" s="5">
        <v>375000</v>
      </c>
      <c r="I10" s="5" cm="1">
        <f t="array" ref="I10">G10*(VLOOKUP(F10,$A$17:$B$20,2)+_xlfn.IFS(F10&gt;=10,5%,F10&gt;=5,3%,F10&gt;=3,1%,F10&lt;3,0%))</f>
        <v>17000</v>
      </c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9">
        <f t="shared" si="0"/>
        <v>3</v>
      </c>
      <c r="G11" s="5" cm="1">
        <f t="array" ref="G11">kb기본급(E11,F11,$B$13)</f>
        <v>1150000</v>
      </c>
      <c r="H11" s="5">
        <v>520000</v>
      </c>
      <c r="I11" s="5" cm="1">
        <f t="array" ref="I11">G11*(VLOOKUP(F11,$A$17:$B$20,2)+_xlfn.IFS(F11&gt;=10,5%,F11&gt;=5,3%,F11&gt;=3,1%,F11&lt;3,0%))</f>
        <v>34500</v>
      </c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>
        <f t="array" ref="F15">_xlfn.RANK.EQ(MAX(($C$3:$C$11=E15)*($H$3:$H$11)),$H$3:$H$11)</f>
        <v>1</v>
      </c>
      <c r="G15" s="5">
        <f>AVERAGEIF($C$3:$C$11,E15,$H$3:$H$11)</f>
        <v>400000</v>
      </c>
    </row>
    <row r="16" spans="1:9">
      <c r="A16" s="4" t="s">
        <v>85</v>
      </c>
      <c r="B16" s="4" t="s">
        <v>113</v>
      </c>
      <c r="E16" s="4" t="s">
        <v>8</v>
      </c>
      <c r="F16" s="5">
        <f t="array" ref="F16">_xlfn.RANK.EQ(MAX(($C$3:$C$11=E16)*($H$3:$H$11)),$H$3:$H$11)</f>
        <v>3</v>
      </c>
      <c r="G16" s="5">
        <f t="shared" ref="G16:G17" si="1">AVERAGEIF($C$3:$C$11,E16,$H$3:$H$11)</f>
        <v>361666.66666666669</v>
      </c>
    </row>
    <row r="17" spans="1:7">
      <c r="A17" s="9">
        <v>1</v>
      </c>
      <c r="B17" s="9">
        <v>0.02</v>
      </c>
      <c r="E17" s="4" t="s">
        <v>12</v>
      </c>
      <c r="F17" s="5">
        <f t="array" ref="F17">_xlfn.RANK.EQ(MAX(($C$3:$C$11=E17)*($H$3:$H$11)),$H$3:$H$11)</f>
        <v>2</v>
      </c>
      <c r="G17" s="5">
        <f t="shared" si="1"/>
        <v>378333.33333333331</v>
      </c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"/>
  <sheetViews>
    <sheetView workbookViewId="0">
      <selection activeCell="A3" sqref="A3"/>
    </sheetView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I11" sqref="I11"/>
    </sheetView>
  </sheetViews>
  <sheetFormatPr defaultRowHeight="17.399999999999999"/>
  <cols>
    <col min="1" max="1" width="3.19921875" customWidth="1"/>
    <col min="2" max="2" width="12.59765625" customWidth="1"/>
    <col min="3" max="3" width="10.89843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28" t="s">
        <v>118</v>
      </c>
      <c r="F4" s="28"/>
      <c r="G4" s="28"/>
      <c r="H4" s="28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26" t="s">
        <v>117</v>
      </c>
      <c r="E8" s="26"/>
      <c r="F8" s="26"/>
      <c r="G8" s="26"/>
      <c r="H8" s="26"/>
    </row>
    <row r="9" spans="2:8">
      <c r="C9">
        <f>C3*F6+C4*G6+C5*H6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29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0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0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0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1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conditionalFormatting sqref="D10:H14">
    <cfRule type="cellIs" dxfId="1" priority="1" operator="greaterThanOrEqual">
      <formula>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tabSelected="1" topLeftCell="A10" workbookViewId="0">
      <selection activeCell="D4" sqref="D4"/>
    </sheetView>
  </sheetViews>
  <sheetFormatPr defaultRowHeight="17.399999999999999"/>
  <cols>
    <col min="2" max="2" width="11.19921875" customWidth="1"/>
    <col min="3" max="4" width="11.59765625" bestFit="1" customWidth="1"/>
    <col min="5" max="5" width="10.3984375" customWidth="1"/>
    <col min="6" max="6" width="13" customWidth="1"/>
  </cols>
  <sheetData>
    <row r="1" spans="1:4">
      <c r="B1" s="32" t="s">
        <v>124</v>
      </c>
      <c r="C1" s="32"/>
      <c r="D1" s="32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workbookViewId="0">
      <selection activeCell="L5" sqref="L5"/>
    </sheetView>
  </sheetViews>
  <sheetFormatPr defaultRowHeight="17.399999999999999"/>
  <cols>
    <col min="1" max="1" width="2.59765625" customWidth="1"/>
    <col min="2" max="2" width="8.69921875" customWidth="1"/>
    <col min="3" max="7" width="8.8984375" customWidth="1"/>
    <col min="8" max="9" width="10.097656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2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4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4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4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4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4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4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4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4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0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workbookViewId="0"/>
  </sheetViews>
  <sheetFormatPr defaultRowHeight="17.399999999999999"/>
  <sheetData>
    <row r="1" spans="1:7" ht="20.399999999999999">
      <c r="A1" s="23" t="s">
        <v>160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121920</xdr:colOff>
                <xdr:row>2</xdr:row>
                <xdr:rowOff>0</xdr:rowOff>
              </from>
              <to>
                <xdr:col>5</xdr:col>
                <xdr:colOff>518160</xdr:colOff>
                <xdr:row>8</xdr:row>
                <xdr:rowOff>22860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rmsduuq rla</cp:lastModifiedBy>
  <cp:lastPrinted>2025-02-02T04:56:35Z</cp:lastPrinted>
  <dcterms:created xsi:type="dcterms:W3CDTF">2023-05-12T01:27:33Z</dcterms:created>
  <dcterms:modified xsi:type="dcterms:W3CDTF">2025-02-02T05:45:41Z</dcterms:modified>
</cp:coreProperties>
</file>