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2025_기본서_컴활1급실기_학습자료_240910 update\길벗컴활1급\01 엑셀\04 실전모의고사\"/>
    </mc:Choice>
  </mc:AlternateContent>
  <xr:revisionPtr revIDLastSave="0" documentId="13_ncr:1_{A1E1E94C-C0EE-41AA-BB7D-C128D270866F}" xr6:coauthVersionLast="47" xr6:coauthVersionMax="47" xr10:uidLastSave="{00000000-0000-0000-0000-000000000000}"/>
  <bookViews>
    <workbookView xWindow="-98" yWindow="-98" windowWidth="22245" windowHeight="13276" firstSheet="1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C9" i="4" s="1"/>
  <c r="G16" i="2"/>
  <c r="G17" i="2"/>
  <c r="G15" i="2"/>
  <c r="F16" i="2" a="1"/>
  <c r="F16" i="2"/>
  <c r="F17" i="2" a="1"/>
  <c r="F17" i="2"/>
  <c r="F15" i="2" a="1"/>
  <c r="F15" i="2"/>
  <c r="G4" i="2" a="1"/>
  <c r="G4" i="2"/>
  <c r="I4" i="2" s="1" a="1"/>
  <c r="I4" i="2" s="1"/>
  <c r="G5" i="2" a="1"/>
  <c r="G5" i="2"/>
  <c r="I5" i="2" s="1" a="1"/>
  <c r="I5" i="2" s="1"/>
  <c r="G6" i="2" a="1"/>
  <c r="G6" i="2"/>
  <c r="I6" i="2" s="1" a="1"/>
  <c r="I6" i="2" s="1"/>
  <c r="G7" i="2" a="1"/>
  <c r="G7" i="2"/>
  <c r="I7" i="2" s="1" a="1"/>
  <c r="I7" i="2" s="1"/>
  <c r="G8" i="2" a="1"/>
  <c r="G8" i="2"/>
  <c r="I8" i="2" s="1" a="1"/>
  <c r="I8" i="2" s="1"/>
  <c r="G9" i="2" a="1"/>
  <c r="G9" i="2"/>
  <c r="I9" i="2" s="1" a="1"/>
  <c r="I9" i="2" s="1"/>
  <c r="G10" i="2" a="1"/>
  <c r="G10" i="2"/>
  <c r="I10" i="2" s="1" a="1"/>
  <c r="I10" i="2" s="1"/>
  <c r="G11" i="2" a="1"/>
  <c r="G11" i="2"/>
  <c r="I11" i="2" s="1" a="1"/>
  <c r="I11" i="2" s="1"/>
  <c r="G3" i="2" a="1"/>
  <c r="G3" i="2"/>
  <c r="I3" i="2" s="1" a="1"/>
  <c r="I3" i="2" s="1"/>
  <c r="F4" i="2"/>
  <c r="F5" i="2"/>
  <c r="F6" i="2"/>
  <c r="F7" i="2"/>
  <c r="F8" i="2"/>
  <c r="F9" i="2"/>
  <c r="F10" i="2"/>
  <c r="F11" i="2"/>
  <c r="F3" i="2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I6" i="6" l="1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2ED3BB-A211-4B04-B8CD-D4D43C135E5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B8C5E10-CDC9-492F-A6EF-3158CFE20C69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E:\2025_기본서_컴활1급실기_학습자료_240910 update\길벗컴활1급\01 엑셀\04 실전모의고사\게임대여.csv" tab="0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게임대여].[등급].&amp;[18세이상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<sst xmlns="http://schemas.openxmlformats.org/spreadsheetml/2006/main" count="325" uniqueCount="186">
  <si>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</si>
  <si>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</si>
  <si>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</si>
  <si>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</si>
  <si>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</si>
  <si>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</si>
  <si>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</si>
  <si>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</si>
  <si>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</si>
  <si>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</si>
  <si>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</si>
  <si>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</si>
  <si>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</si>
  <si>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</si>
  <si>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</si>
  <si>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</si>
  <si>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</si>
  <si>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</si>
  <si>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</si>
  <si>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</si>
  <si>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</si>
  <si>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</si>
  <si>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</si>
  <si>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</si>
  <si>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</si>
  <si>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</si>
  <si>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</si>
  <si>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</si>
  <si>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</si>
  <si>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</si>
  <si>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</si>
  <si>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</si>
  <si>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</si>
  <si>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</si>
  <si>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</si>
  <si>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</si>
  <si>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</si>
  <si>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</si>
  <si>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</si>
  <si>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</si>
  <si>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</si>
  <si>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</si>
  <si>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</si>
  <si>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</si>
  <si>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</si>
  <si>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</si>
  <si>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</si>
  <si>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</si>
  <si>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</si>
  <si>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</si>
  <si>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</si>
  <si>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</si>
  <si>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</si>
  <si>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</si>
  <si>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</si>
  <si>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</si>
  <si>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</si>
  <si>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</si>
  <si>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</si>
  <si>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</si>
  <si>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</si>
  <si>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</si>
  <si>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</si>
  <si>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</si>
  <si>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</si>
  <si>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</si>
  <si>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</si>
  <si>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</si>
  <si>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</si>
  <si>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</si>
  <si>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</si>
  <si>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</si>
  <si>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</si>
  <si>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</si>
  <si>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</si>
  <si>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</si>
  <si>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</si>
  <si>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</si>
  <si>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</si>
  <si>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</si>
  <si>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</si>
  <si>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</si>
  <si>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</si>
  <si>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</si>
  <si>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</si>
  <si>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</si>
  <si>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</si>
  <si>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</si>
  <si>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</si>
  <si>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</si>
  <si>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</si>
  <si>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</si>
  <si>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</si>
  <si>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</si>
  <si>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</si>
  <si>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</si>
  <si>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</si>
  <si>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</si>
  <si>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</si>
  <si>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</si>
  <si>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</si>
  <si>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</si>
  <si>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</si>
  <si>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</si>
  <si>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</si>
  <si>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</si>
  <si>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</si>
  <si>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</si>
  <si>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</si>
  <si>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</si>
  <si>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</si>
  <si>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</si>
  <si>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</si>
  <si>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</si>
  <si>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</si>
  <si>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</si>
  <si>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</si>
  <si>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</si>
  <si>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</si>
  <si>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</si>
  <si>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</si>
  <si>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</si>
  <si>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</si>
  <si>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</si>
  <si>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</si>
  <si>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</si>
  <si>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</si>
  <si>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</si>
  <si>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</si>
  <si>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</si>
  <si>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</si>
  <si>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</si>
  <si>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</si>
  <si>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</si>
  <si>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</si>
  <si>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</si>
  <si>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</si>
  <si>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</si>
  <si>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</si>
  <si>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</si>
  <si>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</si>
  <si>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</si>
  <si>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</si>
  <si>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</si>
  <si>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</si>
  <si>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</si>
  <si>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</si>
  <si>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</si>
  <si>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</si>
  <si>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</si>
  <si>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</si>
  <si>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</si>
  <si>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</si>
  <si>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</si>
  <si>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</si>
  <si>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</si>
  <si>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</si>
  <si>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</si>
  <si>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</si>
  <si>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</si>
  <si>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</si>
  <si>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</si>
  <si>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</si>
  <si>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</si>
  <si>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</si>
  <si>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</si>
  <si>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</si>
  <si>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</si>
  <si>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</si>
  <si>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</si>
  <si>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</si>
  <si>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</si>
  <si>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</si>
  <si>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</si>
  <si>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</si>
  <si>
    <t>라나지</t>
  </si>
  <si>
    <t>용의 전설</t>
  </si>
  <si>
    <t>포가튼 왕국2</t>
  </si>
  <si>
    <t>한국 협객전</t>
  </si>
  <si>
    <t>총합계</t>
  </si>
  <si>
    <t>등급</t>
  </si>
  <si>
    <t>합계: 수량</t>
  </si>
  <si>
    <t>합계: 단가</t>
  </si>
  <si>
    <t>18세이상</t>
  </si>
  <si>
    <t xml:space="preserve"> </t>
    <phoneticPr fontId="1" type="noConversion"/>
  </si>
  <si>
    <t>길벗고등학교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</si>
</sst>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  <numFmt numFmtId="180" formatCode="[&lt;=3]&quot;상&quot;&quot;위&quot;;[&gt;=6]&quot;하&quot;&quot;위&quot;;&quot;중&quot;&quot;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41" fontId="0" fillId="0" borderId="1" xfId="1" applyNumberFormat="1" applyFont="1" applyBorder="1">
      <alignment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3">
    <dxf>
      <font>
        <condense val="0"/>
        <extend val="0"/>
        <color indexed="10"/>
      </font>
    </dxf>
    <dxf>
      <fill>
        <patternFill>
          <bgColor rgb="FFFFC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사원별 상반기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dLbls>
            <c:dLbl>
              <c:idx val="3"/>
              <c:layout>
                <c:manualLayout>
                  <c:x val="0"/>
                  <c:y val="3.9506178984143716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46-4261-B0C8-73A64FC9E5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  <c:holeSize val="40"/>
      </c:doughnutChart>
      <c:spPr>
        <a:pattFill prst="pct90">
          <a:fgClr>
            <a:sysClr val="windowText" lastClr="000000">
              <a:lumMod val="75000"/>
              <a:lumOff val="2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평가" textlink="">
      <xdr:nvSpPr>
        <xdr:cNvPr id="2" name="타원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219325" y="0"/>
          <a:ext cx="1352550" cy="457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</a:t>
          </a:r>
          <a:r>
            <a:rPr lang="ko-KR" altLang="en-US" sz="1100" baseline="0"/>
            <a:t> 보기</a:t>
          </a:r>
          <a:endParaRPr lang="ko-KR" altLang="en-US" sz="1100"/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2</xdr:row>
      <xdr:rowOff>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248150" y="0"/>
          <a:ext cx="1543050" cy="457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</xdr:row>
          <xdr:rowOff>0</xdr:rowOff>
        </xdr:from>
        <xdr:to>
          <xdr:col>5</xdr:col>
          <xdr:colOff>519113</xdr:colOff>
          <xdr:row>8</xdr:row>
          <xdr:rowOff>61913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종호" refreshedDate="45658.905973263893" backgroundQuery="1" createdVersion="8" refreshedVersion="8" minRefreshableVersion="3" recordCount="0" supportSubquery="1" supportAdvancedDrill="1" xr:uid="{EF5E66B5-E6F4-4356-BED9-AF8790FDED5A}">
  <cacheSource type="external" connectionId="1"/>
  <cacheFields count="4"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게임대여].[등급].[등급]" caption="등급" numFmtId="0" hierarchy="1" level="1">
      <sharedItems containsSemiMixedTypes="0" containsNonDate="0" containsString="0"/>
    </cacheField>
    <cacheField name="[Measures].[합계: 수량]" caption="합계: 수량" numFmtId="0" hierarchy="6" level="32767"/>
    <cacheField name="[Measures].[합계: 단가]" caption="합계: 단가" numFmtId="0" hierarchy="7" level="32767"/>
  </cacheFields>
  <cacheHierarchies count="8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게임대여" uniqueName="[게임대여]" caption="게임대여"/>
  </dimensions>
  <measureGroups count="1">
    <measureGroup name="게임대여" caption="게임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E462F5-45F9-405D-B15E-1B8F862374C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Page" compact="0" allDrilled="1" showAll="0" dataSourceSort="1" defaultSubtotal="0" defaultAttributeDrillState="1"/>
    <pivotField dataField="1" compact="0" showAll="0" defaultSubtotal="0"/>
    <pivotField dataField="1" compact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1" name="[게임대여].[등급].&amp;[18세이상]" cap="18세이상"/>
  </pageFields>
  <dataFields count="2">
    <dataField name="합계: 수량" fld="2" showDataAs="percentOfCol" baseField="0" baseItem="0" numFmtId="10"/>
    <dataField name="합계: 단가" fld="3" showDataAs="percentOfCol" baseField="0" baseItem="0" numFmtId="1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6"/>
  <sheetViews>
    <sheetView workbookViewId="0">
      <selection activeCell="K2" sqref="K2:K12"/>
    </sheetView>
  </sheetViews>
  <sheetFormatPr defaultRowHeight="16.899999999999999"/>
  <cols>
    <col min="1" max="1" width="3" customWidth="1"/>
    <col min="2" max="2" width="8.125" customWidth="1"/>
    <col min="3" max="4" width="8.25" customWidth="1"/>
    <col min="5" max="6" width="6.125" customWidth="1"/>
    <col min="7" max="7" width="7.1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AND(LEFT($B3,1)="P",MID($B3,4,1)&gt;=5)</f>
        <v>0</v>
      </c>
    </row>
    <row r="27" spans="2:8">
      <c r="B27" s="1" t="s">
        <v>0</v>
      </c>
      <c r="C27" s="1" t="s">
        <v>1</v>
      </c>
      <c r="D27" s="1" t="s">
        <v>3</v>
      </c>
      <c r="E27" s="1" t="s">
        <v>4</v>
      </c>
    </row>
    <row r="28" spans="2:8">
      <c r="B28" s="2" t="s">
        <v>46</v>
      </c>
      <c r="C28" s="2" t="s">
        <v>20</v>
      </c>
      <c r="D28" s="2" t="s">
        <v>9</v>
      </c>
      <c r="E28" s="2" t="s">
        <v>10</v>
      </c>
    </row>
    <row r="29" spans="2:8">
      <c r="B29" s="2" t="s">
        <v>47</v>
      </c>
      <c r="C29" s="2" t="s">
        <v>21</v>
      </c>
      <c r="D29" s="2" t="s">
        <v>9</v>
      </c>
      <c r="E29" s="2" t="s">
        <v>10</v>
      </c>
    </row>
    <row r="30" spans="2:8">
      <c r="B30" s="2" t="s">
        <v>48</v>
      </c>
      <c r="C30" s="2" t="s">
        <v>22</v>
      </c>
      <c r="D30" s="2" t="s">
        <v>18</v>
      </c>
      <c r="E30" s="2" t="s">
        <v>23</v>
      </c>
    </row>
    <row r="31" spans="2:8">
      <c r="B31" s="2" t="s">
        <v>49</v>
      </c>
      <c r="C31" s="2" t="s">
        <v>24</v>
      </c>
      <c r="D31" s="2" t="s">
        <v>9</v>
      </c>
      <c r="E31" s="2" t="s">
        <v>23</v>
      </c>
    </row>
    <row r="32" spans="2:8">
      <c r="B32" s="2" t="s">
        <v>50</v>
      </c>
      <c r="C32" s="2" t="s">
        <v>25</v>
      </c>
      <c r="D32" s="2" t="s">
        <v>18</v>
      </c>
      <c r="E32" s="2" t="s">
        <v>23</v>
      </c>
    </row>
    <row r="33" spans="2:5">
      <c r="B33" s="2" t="s">
        <v>51</v>
      </c>
      <c r="C33" s="2" t="s">
        <v>26</v>
      </c>
      <c r="D33" s="2" t="s">
        <v>18</v>
      </c>
      <c r="E33" s="2" t="s">
        <v>23</v>
      </c>
    </row>
    <row r="34" spans="2:5">
      <c r="B34" s="2" t="s">
        <v>52</v>
      </c>
      <c r="C34" s="2" t="s">
        <v>27</v>
      </c>
      <c r="D34" s="2" t="s">
        <v>18</v>
      </c>
      <c r="E34" s="2" t="s">
        <v>23</v>
      </c>
    </row>
    <row r="35" spans="2:5">
      <c r="B35" s="2" t="s">
        <v>53</v>
      </c>
      <c r="C35" s="2" t="s">
        <v>28</v>
      </c>
      <c r="D35" s="2" t="s">
        <v>9</v>
      </c>
      <c r="E35" s="2" t="s">
        <v>23</v>
      </c>
    </row>
    <row r="36" spans="2:5">
      <c r="B36" s="2" t="s">
        <v>54</v>
      </c>
      <c r="C36" s="2" t="s">
        <v>29</v>
      </c>
      <c r="D36" s="2" t="s">
        <v>9</v>
      </c>
      <c r="E36" s="2" t="s">
        <v>23</v>
      </c>
    </row>
  </sheetData>
  <phoneticPr fontId="1" type="noConversion"/>
  <conditionalFormatting sqref="B3:H22">
    <cfRule type="expression" dxfId="2" priority="1">
      <formula>AND(ISEVEN(MONTH($H3)),DATE(2020,1,1)&lt;=$H3)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/>
  <dimension ref="A1:I20"/>
  <sheetViews>
    <sheetView workbookViewId="0">
      <selection activeCell="J19" sqref="J19"/>
    </sheetView>
  </sheetViews>
  <sheetFormatPr defaultRowHeight="16.899999999999999"/>
  <cols>
    <col min="1" max="1" width="11.75" customWidth="1"/>
    <col min="2" max="2" width="10.875" bestFit="1" customWidth="1"/>
    <col min="3" max="4" width="9.25" bestFit="1" customWidth="1"/>
    <col min="5" max="5" width="14.625" bestFit="1" customWidth="1"/>
    <col min="6" max="7" width="9.25" bestFit="1" customWidth="1"/>
    <col min="8" max="9" width="14.625" bestFit="1" customWidth="1"/>
  </cols>
  <sheetData>
    <row r="1" spans="1:9" ht="20.65">
      <c r="A1" s="30" t="s">
        <v>55</v>
      </c>
      <c r="B1" s="30"/>
      <c r="C1" s="30"/>
      <c r="D1" s="30"/>
      <c r="E1" s="30"/>
      <c r="F1" s="30"/>
      <c r="G1" s="30"/>
      <c r="H1" s="30"/>
      <c r="I1" s="30"/>
    </row>
    <row r="3" spans="1:9">
      <c r="A3" s="29" t="s">
        <v>56</v>
      </c>
      <c r="B3" s="29" t="s">
        <v>57</v>
      </c>
      <c r="C3" s="29" t="s">
        <v>58</v>
      </c>
      <c r="D3" s="29"/>
      <c r="E3" s="29"/>
      <c r="F3" s="29" t="s">
        <v>59</v>
      </c>
      <c r="G3" s="29"/>
      <c r="H3" s="29"/>
      <c r="I3" s="29" t="s">
        <v>60</v>
      </c>
    </row>
    <row r="4" spans="1:9">
      <c r="A4" s="29"/>
      <c r="B4" s="29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29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7" t="s">
        <v>74</v>
      </c>
      <c r="B16" s="28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29" t="s">
        <v>75</v>
      </c>
      <c r="B18" s="29"/>
      <c r="C18" s="29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workbookViewId="0">
      <selection activeCell="I3" sqref="I3:I11"/>
    </sheetView>
  </sheetViews>
  <sheetFormatPr defaultRowHeight="16.899999999999999"/>
  <cols>
    <col min="1" max="1" width="10.25" customWidth="1"/>
    <col min="4" max="4" width="6.25" customWidth="1"/>
    <col min="5" max="5" width="11.25" customWidth="1"/>
    <col min="6" max="6" width="15.875" bestFit="1" customWidth="1"/>
    <col min="7" max="7" width="11.625" bestFit="1" customWidth="1"/>
    <col min="8" max="8" width="12.875" customWidth="1"/>
    <col min="9" max="9" width="12.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9">
        <f>INT(_xlfn.DAYS($I$1,E3)/365)</f>
        <v>8</v>
      </c>
      <c r="G3" s="5" cm="1">
        <f t="array" ref="G3">kb기본급(E3,F3,$B$13)</f>
        <v>1400000</v>
      </c>
      <c r="H3" s="5">
        <v>640000</v>
      </c>
      <c r="I3" s="37" cm="1">
        <f t="array" ref="I3">G3*_xlfn.IFS(F3&gt;=10,VLOOKUP(F3,$A$17:$B$20,2,1)+0.05,F3&gt;=5,VLOOKUP(F3,$A$17:$B$20,2,1)+0.03,F3&gt;=3,VLOOKUP(F3,$A$17:$B$20,2,1)+0.01,F3&lt;3,VLOOKUP(F3,$A$17:$B$20,2,1))</f>
        <v>112000</v>
      </c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9">
        <f t="shared" ref="F4:F11" si="0">INT(_xlfn.DAYS($I$1,E4)/365)</f>
        <v>2</v>
      </c>
      <c r="G4" s="5" cm="1">
        <f t="array" ref="G4">kb기본급(E4,F4,$B$13)</f>
        <v>900000</v>
      </c>
      <c r="H4" s="5">
        <v>375000</v>
      </c>
      <c r="I4" s="37" cm="1">
        <f t="array" ref="I4">G4*_xlfn.IFS(F4&gt;=10,VLOOKUP(F4,$A$17:$B$20,2,1)+0.05,F4&gt;=5,VLOOKUP(F4,$A$17:$B$20,2,1)+0.03,F4&gt;=3,VLOOKUP(F4,$A$17:$B$20,2,1)+0.01,F4&lt;3,VLOOKUP(F4,$A$17:$B$20,2,1))</f>
        <v>18000</v>
      </c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9">
        <f t="shared" si="0"/>
        <v>1</v>
      </c>
      <c r="G5" s="5" cm="1">
        <f t="array" ref="G5">kb기본급(E5,F5,$B$13)</f>
        <v>850000</v>
      </c>
      <c r="H5" s="5">
        <v>200000</v>
      </c>
      <c r="I5" s="37" cm="1">
        <f t="array" ref="I5">G5*_xlfn.IFS(F5&gt;=10,VLOOKUP(F5,$A$17:$B$20,2,1)+0.05,F5&gt;=5,VLOOKUP(F5,$A$17:$B$20,2,1)+0.03,F5&gt;=3,VLOOKUP(F5,$A$17:$B$20,2,1)+0.01,F5&lt;3,VLOOKUP(F5,$A$17:$B$20,2,1))</f>
        <v>17000</v>
      </c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9">
        <f t="shared" si="0"/>
        <v>10</v>
      </c>
      <c r="G6" s="5" cm="1">
        <f t="array" ref="G6">kb기본급(E6,F6,$B$13)</f>
        <v>1500000</v>
      </c>
      <c r="H6" s="5">
        <v>560000</v>
      </c>
      <c r="I6" s="37" cm="1">
        <f t="array" ref="I6">G6*_xlfn.IFS(F6&gt;=10,VLOOKUP(F6,$A$17:$B$20,2,1)+0.05,F6&gt;=5,VLOOKUP(F6,$A$17:$B$20,2,1)+0.03,F6&gt;=3,VLOOKUP(F6,$A$17:$B$20,2,1)+0.01,F6&lt;3,VLOOKUP(F6,$A$17:$B$20,2,1))</f>
        <v>195000</v>
      </c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9">
        <f t="shared" si="0"/>
        <v>2</v>
      </c>
      <c r="G7" s="5" cm="1">
        <f t="array" ref="G7">kb기본급(E7,F7,$B$13)</f>
        <v>900000</v>
      </c>
      <c r="H7" s="5">
        <v>190000</v>
      </c>
      <c r="I7" s="37" cm="1">
        <f t="array" ref="I7">G7*_xlfn.IFS(F7&gt;=10,VLOOKUP(F7,$A$17:$B$20,2,1)+0.05,F7&gt;=5,VLOOKUP(F7,$A$17:$B$20,2,1)+0.03,F7&gt;=3,VLOOKUP(F7,$A$17:$B$20,2,1)+0.01,F7&lt;3,VLOOKUP(F7,$A$17:$B$20,2,1))</f>
        <v>18000</v>
      </c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9">
        <f t="shared" si="0"/>
        <v>3</v>
      </c>
      <c r="G8" s="5" cm="1">
        <f t="array" ref="G8">kb기본급(E8,F8,$B$13)</f>
        <v>1150000</v>
      </c>
      <c r="H8" s="5">
        <v>200000</v>
      </c>
      <c r="I8" s="37" cm="1">
        <f t="array" ref="I8">G8*_xlfn.IFS(F8&gt;=10,VLOOKUP(F8,$A$17:$B$20,2,1)+0.05,F8&gt;=5,VLOOKUP(F8,$A$17:$B$20,2,1)+0.03,F8&gt;=3,VLOOKUP(F8,$A$17:$B$20,2,1)+0.01,F8&lt;3,VLOOKUP(F8,$A$17:$B$20,2,1))</f>
        <v>34500</v>
      </c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9">
        <f t="shared" si="0"/>
        <v>2</v>
      </c>
      <c r="G9" s="5" cm="1">
        <f t="array" ref="G9">kb기본급(E9,F9,$B$13)</f>
        <v>900000</v>
      </c>
      <c r="H9" s="5">
        <v>360000</v>
      </c>
      <c r="I9" s="37" cm="1">
        <f t="array" ref="I9">G9*_xlfn.IFS(F9&gt;=10,VLOOKUP(F9,$A$17:$B$20,2,1)+0.05,F9&gt;=5,VLOOKUP(F9,$A$17:$B$20,2,1)+0.03,F9&gt;=3,VLOOKUP(F9,$A$17:$B$20,2,1)+0.01,F9&lt;3,VLOOKUP(F9,$A$17:$B$20,2,1))</f>
        <v>18000</v>
      </c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9">
        <f t="shared" si="0"/>
        <v>1</v>
      </c>
      <c r="G10" s="5" cm="1">
        <f t="array" ref="G10">kb기본급(E10,F10,$B$13)</f>
        <v>850000</v>
      </c>
      <c r="H10" s="5">
        <v>375000</v>
      </c>
      <c r="I10" s="37" cm="1">
        <f t="array" ref="I10">G10*_xlfn.IFS(F10&gt;=10,VLOOKUP(F10,$A$17:$B$20,2,1)+0.05,F10&gt;=5,VLOOKUP(F10,$A$17:$B$20,2,1)+0.03,F10&gt;=3,VLOOKUP(F10,$A$17:$B$20,2,1)+0.01,F10&lt;3,VLOOKUP(F10,$A$17:$B$20,2,1))</f>
        <v>17000</v>
      </c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9">
        <f t="shared" si="0"/>
        <v>3</v>
      </c>
      <c r="G11" s="5" cm="1">
        <f t="array" ref="G11">kb기본급(E11,F11,$B$13)</f>
        <v>1150000</v>
      </c>
      <c r="H11" s="5">
        <v>520000</v>
      </c>
      <c r="I11" s="37" cm="1">
        <f t="array" ref="I11">G11*_xlfn.IFS(F11&gt;=10,VLOOKUP(F11,$A$17:$B$20,2,1)+0.05,F11&gt;=5,VLOOKUP(F11,$A$17:$B$20,2,1)+0.03,F11&gt;=3,VLOOKUP(F11,$A$17:$B$20,2,1)+0.01,F11&lt;3,VLOOKUP(F11,$A$17:$B$20,2,1))</f>
        <v>34500</v>
      </c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>
        <f t="array" ref="F15">_xlfn.RANK.EQ(MAX(($C$3:$C$11=E15)*($H$3:$H$11)),$H$3:$H$11,0)</f>
        <v>1</v>
      </c>
      <c r="G15" s="5">
        <f>AVERAGEIF($C$3:$C$11,E15,$H$3:$H$11)</f>
        <v>400000</v>
      </c>
    </row>
    <row r="16" spans="1:9">
      <c r="A16" s="4" t="s">
        <v>85</v>
      </c>
      <c r="B16" s="4" t="s">
        <v>113</v>
      </c>
      <c r="E16" s="4" t="s">
        <v>8</v>
      </c>
      <c r="F16" s="5">
        <f t="array" ref="F16">_xlfn.RANK.EQ(MAX(($C$3:$C$11=E16)*($H$3:$H$11)),$H$3:$H$11,0)</f>
        <v>3</v>
      </c>
      <c r="G16" s="5">
        <f t="shared" ref="G16:G17" si="1">AVERAGEIF($C$3:$C$11,E16,$H$3:$H$11)</f>
        <v>361666.66666666669</v>
      </c>
    </row>
    <row r="17" spans="1:7">
      <c r="A17" s="9">
        <v>1</v>
      </c>
      <c r="B17" s="9">
        <v>0.02</v>
      </c>
      <c r="E17" s="4" t="s">
        <v>12</v>
      </c>
      <c r="F17" s="5">
        <f t="array" ref="F17">_xlfn.RANK.EQ(MAX(($C$3:$C$11=E17)*($H$3:$H$11)),$H$3:$H$11,0)</f>
        <v>2</v>
      </c>
      <c r="G17" s="5">
        <f t="shared" si="1"/>
        <v>378333.33333333331</v>
      </c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>
      <selection activeCell="C5" sqref="C5"/>
    </sheetView>
  </sheetViews>
  <sheetFormatPr defaultRowHeight="16.899999999999999"/>
  <cols>
    <col min="1" max="1" width="11.8125" bestFit="1" customWidth="1"/>
    <col min="2" max="2" width="10.5" bestFit="1" customWidth="1"/>
    <col min="3" max="3" width="9.5" bestFit="1" customWidth="1"/>
  </cols>
  <sheetData>
    <row r="1" spans="1:3">
      <c r="A1" s="24" t="s">
        <v>180</v>
      </c>
      <c r="B1" t="s" vm="1">
        <v>183</v>
      </c>
    </row>
    <row r="3" spans="1:3">
      <c r="A3" s="26" t="s">
        <v>56</v>
      </c>
      <c r="B3" s="2" t="s">
        <v>181</v>
      </c>
      <c r="C3" s="2" t="s">
        <v>182</v>
      </c>
    </row>
    <row r="4" spans="1:3">
      <c r="A4" s="2" t="s">
        <v>175</v>
      </c>
      <c r="B4" s="25">
        <v>0.41984732824427479</v>
      </c>
      <c r="C4" s="25">
        <v>0.41237113402061853</v>
      </c>
    </row>
    <row r="5" spans="1:3">
      <c r="A5" s="2" t="s">
        <v>176</v>
      </c>
      <c r="B5" s="25">
        <v>0.24427480916030533</v>
      </c>
      <c r="C5" s="25">
        <v>0.29690721649484536</v>
      </c>
    </row>
    <row r="6" spans="1:3">
      <c r="A6" s="2" t="s">
        <v>177</v>
      </c>
      <c r="B6" s="25">
        <v>0.25954198473282442</v>
      </c>
      <c r="C6" s="25">
        <v>0.21649484536082475</v>
      </c>
    </row>
    <row r="7" spans="1:3">
      <c r="A7" s="2" t="s">
        <v>178</v>
      </c>
      <c r="B7" s="25">
        <v>7.6335877862595422E-2</v>
      </c>
      <c r="C7" s="25">
        <v>7.422680412371134E-2</v>
      </c>
    </row>
    <row r="8" spans="1:3">
      <c r="A8" s="2" t="s">
        <v>179</v>
      </c>
      <c r="B8" s="25">
        <v>1</v>
      </c>
      <c r="C8" s="2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L19" sqref="L19"/>
    </sheetView>
  </sheetViews>
  <sheetFormatPr defaultRowHeight="16.899999999999999"/>
  <cols>
    <col min="1" max="1" width="3.25" customWidth="1"/>
    <col min="2" max="2" width="12.625" customWidth="1"/>
    <col min="3" max="3" width="10.8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31" t="s">
        <v>118</v>
      </c>
      <c r="F4" s="31"/>
      <c r="G4" s="31"/>
      <c r="H4" s="31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29" t="s">
        <v>117</v>
      </c>
      <c r="E8" s="29"/>
      <c r="F8" s="29"/>
      <c r="G8" s="29"/>
      <c r="H8" s="29"/>
    </row>
    <row r="9" spans="2:8">
      <c r="C9">
        <f>C6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32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3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3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3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4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conditionalFormatting sqref="D10:H14">
    <cfRule type="cellIs" dxfId="1" priority="1" operator="greaterThanOrEqual">
      <formula>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topLeftCell="A4" workbookViewId="0">
      <selection activeCell="G20" sqref="G20"/>
    </sheetView>
  </sheetViews>
  <sheetFormatPr defaultRowHeight="16.899999999999999"/>
  <cols>
    <col min="2" max="2" width="11.25" customWidth="1"/>
    <col min="3" max="4" width="11.625" bestFit="1" customWidth="1"/>
    <col min="5" max="5" width="10.375" customWidth="1"/>
    <col min="6" max="6" width="13" customWidth="1"/>
  </cols>
  <sheetData>
    <row r="1" spans="1:4">
      <c r="B1" s="35" t="s">
        <v>124</v>
      </c>
      <c r="C1" s="35"/>
      <c r="D1" s="35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tabSelected="1" workbookViewId="0">
      <selection activeCell="L7" sqref="L7"/>
    </sheetView>
  </sheetViews>
  <sheetFormatPr defaultRowHeight="16.899999999999999"/>
  <cols>
    <col min="1" max="1" width="2.625" customWidth="1"/>
    <col min="2" max="2" width="8.75" customWidth="1"/>
    <col min="3" max="7" width="8.875" customWidth="1"/>
    <col min="8" max="9" width="10.1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149999999999999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36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36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36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36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36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36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36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36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0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20"/>
  <sheetViews>
    <sheetView workbookViewId="0">
      <selection activeCell="K13" sqref="K13"/>
    </sheetView>
  </sheetViews>
  <sheetFormatPr defaultRowHeight="16.899999999999999"/>
  <sheetData>
    <row r="1" spans="1:7" ht="19.5">
      <c r="A1" s="23" t="s">
        <v>160</v>
      </c>
      <c r="F1" t="s">
        <v>185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  <row r="20" spans="9:9">
      <c r="I20" t="s">
        <v>184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123825</xdr:colOff>
                <xdr:row>2</xdr:row>
                <xdr:rowOff>0</xdr:rowOff>
              </from>
              <to>
                <xdr:col>5</xdr:col>
                <xdr:colOff>519113</xdr:colOff>
                <xdr:row>8</xdr:row>
                <xdr:rowOff>61913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김종호</cp:lastModifiedBy>
  <dcterms:created xsi:type="dcterms:W3CDTF">2023-05-12T01:27:33Z</dcterms:created>
  <dcterms:modified xsi:type="dcterms:W3CDTF">2025-01-01T13:11:45Z</dcterms:modified>
</cp:coreProperties>
</file>