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71e93ec79fc3d19/바탕 화면/컴활1급/2026_컴활1급실기_기본서(20251121)/2026기본서_컴활1급실기/01 엑셀/04 실전모의고사/"/>
    </mc:Choice>
  </mc:AlternateContent>
  <xr:revisionPtr revIDLastSave="123" documentId="13_ncr:1_{5FF345B0-F15A-4B17-BFEE-7B04C83F8C32}" xr6:coauthVersionLast="47" xr6:coauthVersionMax="47" xr10:uidLastSave="{782E4FBC-06A5-4475-B83D-BC500E70CA6A}"/>
  <bookViews>
    <workbookView xWindow="2010" yWindow="5340" windowWidth="25520" windowHeight="13650" activeTab="1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 calcCompleted="0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3" i="2" l="1" a="1"/>
  <c r="B33" i="2"/>
  <c r="B34" i="2" a="1"/>
  <c r="B34" i="2"/>
  <c r="B35" i="2" a="1"/>
  <c r="B35" i="2"/>
  <c r="B32" i="2" a="1"/>
  <c r="B32" i="2"/>
  <c r="F4" i="2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3" i="2"/>
  <c r="G3" i="2" s="1"/>
  <c r="C5" i="4"/>
  <c r="D5" i="4"/>
  <c r="E5" i="4"/>
  <c r="C6" i="4"/>
  <c r="D6" i="4"/>
  <c r="E6" i="4"/>
  <c r="C7" i="4"/>
  <c r="D7" i="4"/>
  <c r="E7" i="4"/>
  <c r="C8" i="4"/>
  <c r="D8" i="4"/>
  <c r="E8" i="4"/>
  <c r="C9" i="4"/>
  <c r="D9" i="4"/>
  <c r="E9" i="4"/>
  <c r="C10" i="4"/>
  <c r="D10" i="4"/>
  <c r="E10" i="4"/>
  <c r="C11" i="4"/>
  <c r="D11" i="4"/>
  <c r="E11" i="4"/>
  <c r="C12" i="4"/>
  <c r="D12" i="4"/>
  <c r="E12" i="4"/>
  <c r="C13" i="4"/>
  <c r="D13" i="4"/>
  <c r="E13" i="4"/>
  <c r="C14" i="4"/>
  <c r="D14" i="4"/>
  <c r="E14" i="4"/>
  <c r="C15" i="4"/>
  <c r="D15" i="4"/>
  <c r="E15" i="4"/>
  <c r="C16" i="4"/>
  <c r="D16" i="4"/>
  <c r="E16" i="4"/>
  <c r="C17" i="4"/>
  <c r="D17" i="4"/>
  <c r="E17" i="4"/>
  <c r="C18" i="4"/>
  <c r="D18" i="4"/>
  <c r="E18" i="4"/>
  <c r="C19" i="4"/>
  <c r="D19" i="4"/>
  <c r="E19" i="4"/>
  <c r="C20" i="4"/>
  <c r="D20" i="4"/>
  <c r="E20" i="4"/>
  <c r="C21" i="4"/>
  <c r="D21" i="4"/>
  <c r="E21" i="4"/>
  <c r="C22" i="4"/>
  <c r="D22" i="4"/>
  <c r="E22" i="4"/>
  <c r="F3" i="1"/>
  <c r="E3" i="8"/>
  <c r="E4" i="8"/>
  <c r="E5" i="8"/>
  <c r="E6" i="8"/>
  <c r="E7" i="8"/>
  <c r="E8" i="8"/>
  <c r="E9" i="8"/>
  <c r="E10" i="8"/>
  <c r="E11" i="8"/>
  <c r="E12" i="8"/>
  <c r="G22" i="2" a="1"/>
  <c r="G24" i="2" a="1"/>
  <c r="G26" i="2" a="1"/>
  <c r="G28" i="2" a="1"/>
  <c r="G25" i="2" a="1"/>
  <c r="G27" i="2" a="1"/>
  <c r="G29" i="2" a="1"/>
  <c r="G23" i="2" a="1"/>
  <c r="G21" i="2" a="1"/>
  <c r="H3" i="2" l="1" a="1"/>
  <c r="H3" i="2" s="1"/>
  <c r="H10" i="2" a="1"/>
  <c r="H10" i="2" s="1"/>
  <c r="H8" i="2" a="1"/>
  <c r="H8" i="2" s="1"/>
  <c r="H9" i="2" a="1"/>
  <c r="H9" i="2" s="1"/>
  <c r="H6" i="2" a="1"/>
  <c r="H6" i="2" s="1"/>
  <c r="H5" i="2" a="1"/>
  <c r="H5" i="2" s="1"/>
  <c r="H7" i="2" a="1"/>
  <c r="H7" i="2" s="1"/>
  <c r="H4" i="2" a="1"/>
  <c r="H4" i="2" s="1"/>
  <c r="G23" i="2"/>
  <c r="G29" i="2"/>
  <c r="G27" i="2"/>
  <c r="G25" i="2"/>
  <c r="G28" i="2"/>
  <c r="G26" i="2"/>
  <c r="G24" i="2"/>
  <c r="G22" i="2"/>
  <c r="G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C7B02CD-D46E-4121-8620-BD79952F6E0B}" name="MS Access Database_Query" type="1" refreshedVersion="8" background="1">
    <dbPr connection="DSN=MS Access Database;DBQ=C:\Users\dlarm\OneDrive\바탕 화면\컴활1급\2026_컴활1급실기_기본서(20251121)\2026기본서_컴활1급실기\01 엑셀\04 실전모의고사\기말고사.accdb;DefaultDir=C:\Users\dlarm\OneDrive\바탕 화면\컴활1급\2026_컴활1급실기_기본서(20251121)\2026기본서_컴활1급실기\01 엑셀\04 실전모의고사;DriverId=25;FIL=MS Access;MaxBufferSize=2048;PageTimeout=5;" command="SELECT 성적.학번, 성적.학과, 성적.종합_x000d__x000a_FROM 성적 성적_x000d__x000a_WHERE (성적.학과 Like '%전산%') OR (성적.학과 Like '%전산%')"/>
  </connection>
  <connection id="2" xr16:uid="{9C239A0F-153A-4BD6-BEF8-B535EEDE3436}" name="MS Access Database_Query1" type="1" refreshedVersion="8" background="1">
    <dbPr connection="DSN=MS Access Database;DBQ=C:\Users\dlarm\OneDrive\바탕 화면\컴활1급\2026_컴활1급실기_기본서(20251121)\2026기본서_컴활1급실기\01 엑셀\04 실전모의고사\기말고사.accdb;DefaultDir=C:\Users\dlarm\OneDrive\바탕 화면\컴활1급\2026_컴활1급실기_기본서(20251121)\2026기본서_컴활1급실기\01 엑셀\04 실전모의고사;DriverId=25;FIL=MS Access;MaxBufferSize=2048;PageTimeout=5;" command="SELECT 성적.학번, 성적.학과, 성적.종합_x000d__x000a_FROM 성적 성적_x000d__x000a_WHERE (성적.학과 Like '%&quot;전산&quot;%') OR (성적.학과 Like '%&quot;경영&quot;%')"/>
  </connection>
  <connection id="3" xr16:uid="{FF7FDEC2-E48C-4056-AF5E-4C4484AFBE50}" name="MS Access Database_Query2" type="1" refreshedVersion="8" background="1">
    <dbPr connection="DSN=MS Access Database;DBQ=C:\Users\dlarm\OneDrive\바탕 화면\컴활1급\2026_컴활1급실기_기본서(20251121)\2026기본서_컴활1급실기\01 엑셀\04 실전모의고사\기말고사.accdb;DefaultDir=C:\Users\dlarm\OneDrive\바탕 화면\컴활1급\2026_컴활1급실기_기본서(20251121)\2026기본서_컴활1급실기\01 엑셀\04 실전모의고사;DriverId=25;FIL=MS Access;MaxBufferSize=2048;PageTimeout=5;" command="SELECT 성적.학번, 성적.학과, 성적.종합_x000d__x000a_FROM 성적 성적_x000d__x000a_WHERE (성적.학과 Like '경영' And 성적.학과 Like '전산')"/>
  </connection>
  <connection id="4" xr16:uid="{D052609C-5DDD-4915-82CF-3601E87403D1}" name="MS Access Database_Query3" type="1" refreshedVersion="8" background="1">
    <dbPr connection="DSN=MS Access Database;DBQ=C:\Users\dlarm\OneDrive\바탕 화면\컴활1급\2026_컴활1급실기_기본서(20251121)\2026기본서_컴활1급실기\01 엑셀\04 실전모의고사\기말고사.accdb;DefaultDir=C:\Users\dlarm\OneDrive\바탕 화면\컴활1급\2026_컴활1급실기_기본서(20251121)\2026기본서_컴활1급실기\01 엑셀\04 실전모의고사;DriverId=25;FIL=MS Access;MaxBufferSize=2048;PageTimeout=5;" command="SELECT 성적.학번, 성적.학과, 성적.종합_x000d__x000a_FROM 성적 성적_x000d__x000a_WHERE (성적.학과 Like '경영') OR (성적.학과 Like '전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<sst xmlns="http://schemas.openxmlformats.org/spreadsheetml/2006/main" count="278" uniqueCount="147">
  <si>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</si>
  <si>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</si>
  <si>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</si>
  <si>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</si>
  <si>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</si>
  <si>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</si>
  <si>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</si>
  <si>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</si>
  <si>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</si>
  <si>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</si>
  <si>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</si>
  <si>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</si>
  <si>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</si>
  <si>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</si>
  <si>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</si>
  <si>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</si>
  <si>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</si>
  <si>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</si>
  <si>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</si>
  <si>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</si>
  <si>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</si>
  <si>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</si>
  <si>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</si>
  <si>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</si>
  <si>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</si>
  <si>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</si>
  <si>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</si>
  <si>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</si>
  <si>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</si>
  <si>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</si>
  <si>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</si>
  <si>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</si>
  <si>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</si>
  <si>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</si>
  <si>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</si>
  <si>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</si>
  <si>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</si>
  <si>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</si>
  <si>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</si>
  <si>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</si>
  <si>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</si>
  <si>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</si>
  <si>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</si>
  <si>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</si>
  <si>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</si>
  <si>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</si>
  <si>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</si>
  <si>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</si>
  <si>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</si>
  <si>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</si>
  <si>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</si>
  <si>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</si>
  <si>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</si>
  <si>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</si>
  <si>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</si>
  <si>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</si>
  <si>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</si>
  <si>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</si>
  <si>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</si>
  <si>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</si>
  <si>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</si>
  <si>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</si>
  <si>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</si>
  <si>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</si>
  <si>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</si>
  <si>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</si>
  <si>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</si>
  <si>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</si>
  <si>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</si>
  <si>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</si>
  <si>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</si>
  <si>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</si>
  <si>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</si>
  <si>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</si>
  <si>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</si>
  <si>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</si>
  <si>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</si>
  <si>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</si>
  <si>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</si>
  <si>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</si>
  <si>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</si>
  <si>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</si>
  <si>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</si>
  <si>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</si>
  <si>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</si>
  <si>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</si>
  <si>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</si>
  <si>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</si>
  <si>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</si>
  <si>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</si>
  <si>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</si>
  <si>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</si>
  <si>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</si>
  <si>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</si>
  <si>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</si>
  <si>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</si>
  <si>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</si>
  <si>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</si>
  <si>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</si>
  <si>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</si>
  <si>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</si>
  <si>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</si>
  <si>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</si>
  <si>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</si>
  <si>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</si>
  <si>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</si>
  <si>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</si>
  <si>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</si>
  <si>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</si>
  <si>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</si>
  <si>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</si>
  <si>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</si>
  <si>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</si>
  <si>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</si>
  <si>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</si>
  <si>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</si>
  <si>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</si>
  <si>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</si>
  <si>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</si>
  <si>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</si>
  <si>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</si>
  <si>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</si>
  <si>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</si>
  <si>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</si>
  <si>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</si>
  <si>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</si>
  <si>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</si>
  <si>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</si>
  <si>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</si>
  <si>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</si>
  <si>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</si>
  <si>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</si>
  <si>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총합계</t>
  </si>
  <si>
    <t>전산</t>
  </si>
  <si>
    <t>경영</t>
  </si>
  <si>
    <t>합계 : 종합</t>
  </si>
  <si>
    <t>학번</t>
  </si>
  <si>
    <t>221001-231000</t>
  </si>
  <si>
    <t>231001-241000</t>
  </si>
  <si>
    <t>1급b형</t>
  </si>
  <si>
    <t>MK21</t>
  </si>
  <si>
    <t>MK20</t>
  </si>
  <si>
    <t>KM54</t>
  </si>
  <si>
    <t>CK53</t>
  </si>
  <si>
    <t>CK23</t>
  </si>
  <si>
    <t>KM95</t>
  </si>
  <si>
    <t>필수입력요망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</si>
</sst>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0" formatCode="[Red][&gt;0]&quot;▲&quot;\ #,##0;[Blue][&lt;0]&quot;▼&quot;\ #,##0;;&quot;매진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1"/>
      <color rgb="FFFA000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8" xfId="1" applyNumberFormat="1" applyFont="1" applyBorder="1" applyAlignment="1">
      <alignment horizontal="right" vertical="center"/>
    </xf>
    <xf numFmtId="0" fontId="9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9123984"/>
        <c:axId val="159125904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15912590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9123984"/>
        <c:crosses val="max"/>
        <c:crossBetween val="between"/>
      </c:valAx>
      <c:catAx>
        <c:axId val="1591239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9125904"/>
        <c:crosses val="autoZero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8</xdr:col>
      <xdr:colOff>0</xdr:colOff>
      <xdr:row>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2F876105-F073-C8E1-3DAA-EB37617FF576}"/>
            </a:ext>
          </a:extLst>
        </xdr:cNvPr>
        <xdr:cNvSpPr/>
      </xdr:nvSpPr>
      <xdr:spPr>
        <a:xfrm>
          <a:off x="3765550" y="431800"/>
          <a:ext cx="102870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A415854F-31D3-E63F-F7BD-2A11C08D6F17}"/>
            </a:ext>
          </a:extLst>
        </xdr:cNvPr>
        <xdr:cNvSpPr/>
      </xdr:nvSpPr>
      <xdr:spPr>
        <a:xfrm>
          <a:off x="3765550" y="1079500"/>
          <a:ext cx="102870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654050</xdr:colOff>
          <xdr:row>1</xdr:row>
          <xdr:rowOff>76200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임근호" refreshedDate="46067.84196273148" backgroundQuery="1" createdVersion="8" refreshedVersion="8" minRefreshableVersion="3" recordCount="26" xr:uid="{6745D717-6A40-43C1-8891-5CBF9E278408}">
  <cacheSource type="external" connectionId="4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startNum="221001" endNum="231036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A5D378-3CF9-4E91-844E-204F02EACE81}" name="피벗 테이블4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>
      <selection activeCell="F22" sqref="F22"/>
    </sheetView>
  </sheetViews>
  <sheetFormatPr defaultRowHeight="17"/>
  <cols>
    <col min="1" max="1" width="5.58203125" customWidth="1"/>
    <col min="2" max="2" width="10.83203125" customWidth="1"/>
    <col min="3" max="3" width="13.75" bestFit="1" customWidth="1"/>
    <col min="4" max="4" width="12.83203125" customWidth="1"/>
  </cols>
  <sheetData>
    <row r="1" spans="2:8" ht="17.5" thickBot="1"/>
    <row r="2" spans="2:8" ht="17.5" thickBot="1">
      <c r="B2" s="1" t="s">
        <v>0</v>
      </c>
      <c r="C2" s="2" t="s">
        <v>1</v>
      </c>
      <c r="D2" s="3" t="s">
        <v>2</v>
      </c>
      <c r="F2" s="26" t="s">
        <v>131</v>
      </c>
    </row>
    <row r="3" spans="2:8" ht="17.5" thickTop="1">
      <c r="B3" s="4" t="s">
        <v>3</v>
      </c>
      <c r="C3" s="5" t="s">
        <v>4</v>
      </c>
      <c r="D3" s="6">
        <v>52700</v>
      </c>
      <c r="F3" t="b">
        <f>AND(C3="코오롱",MEDIAN($D$3:$D$21)&gt;D3)</f>
        <v>0</v>
      </c>
    </row>
    <row r="4" spans="2:8" ht="17.5" thickBot="1">
      <c r="B4" s="7" t="s">
        <v>3</v>
      </c>
      <c r="C4" s="8" t="s">
        <v>4</v>
      </c>
      <c r="D4" s="9">
        <v>12450</v>
      </c>
    </row>
    <row r="5" spans="2:8" ht="17.5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7.5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7.5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7.5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AND(IFERROR(SEARCH(4,B3,1),FALSE),RIGHT($C3,3)="연구소")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E15" sqref="E15"/>
    </sheetView>
  </sheetViews>
  <sheetFormatPr defaultRowHeight="17"/>
  <cols>
    <col min="7" max="7" width="12" customWidth="1"/>
    <col min="8" max="8" width="11.33203125" customWidth="1"/>
  </cols>
  <sheetData>
    <row r="1" spans="1:9" ht="21">
      <c r="A1" s="21" t="s">
        <v>113</v>
      </c>
      <c r="D1" s="32" t="s">
        <v>146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654050</xdr:colOff>
                <xdr:row>1</xdr:row>
                <xdr:rowOff>76200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tabSelected="1" view="pageBreakPreview" zoomScale="60" zoomScaleNormal="100" workbookViewId="0">
      <selection activeCell="L18" sqref="L18"/>
    </sheetView>
  </sheetViews>
  <sheetFormatPr defaultRowHeight="17"/>
  <sheetData>
    <row r="1" spans="1:5" ht="23">
      <c r="A1" s="33" t="s">
        <v>9</v>
      </c>
      <c r="B1" s="33"/>
      <c r="C1" s="33"/>
      <c r="D1" s="33"/>
      <c r="E1" s="33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27" t="s">
        <v>15</v>
      </c>
      <c r="B3" s="27" t="s">
        <v>16</v>
      </c>
      <c r="C3" s="28">
        <v>2800</v>
      </c>
      <c r="D3" s="28">
        <v>62</v>
      </c>
      <c r="E3" s="13">
        <f t="shared" ref="E3:E11" si="0">C3*D3</f>
        <v>173600</v>
      </c>
    </row>
    <row r="4" spans="1:5">
      <c r="A4" s="27" t="s">
        <v>17</v>
      </c>
      <c r="B4" s="27" t="s">
        <v>18</v>
      </c>
      <c r="C4" s="28">
        <v>15600</v>
      </c>
      <c r="D4" s="28">
        <v>28</v>
      </c>
      <c r="E4" s="13">
        <f t="shared" si="0"/>
        <v>436800</v>
      </c>
    </row>
    <row r="5" spans="1:5">
      <c r="A5" s="27" t="s">
        <v>19</v>
      </c>
      <c r="B5" s="27" t="s">
        <v>20</v>
      </c>
      <c r="C5" s="28">
        <v>4500</v>
      </c>
      <c r="D5" s="28">
        <v>57</v>
      </c>
      <c r="E5" s="13">
        <f t="shared" si="0"/>
        <v>256500</v>
      </c>
    </row>
    <row r="6" spans="1:5">
      <c r="A6" s="27" t="s">
        <v>17</v>
      </c>
      <c r="B6" s="27" t="s">
        <v>21</v>
      </c>
      <c r="C6" s="28">
        <v>5600</v>
      </c>
      <c r="D6" s="28">
        <v>65</v>
      </c>
      <c r="E6" s="13">
        <f t="shared" si="0"/>
        <v>364000</v>
      </c>
    </row>
    <row r="7" spans="1:5">
      <c r="A7" s="27" t="s">
        <v>15</v>
      </c>
      <c r="B7" s="27" t="s">
        <v>22</v>
      </c>
      <c r="C7" s="28">
        <v>6500</v>
      </c>
      <c r="D7" s="28">
        <v>48</v>
      </c>
      <c r="E7" s="13">
        <f t="shared" si="0"/>
        <v>312000</v>
      </c>
    </row>
    <row r="8" spans="1:5">
      <c r="A8" s="27" t="s">
        <v>19</v>
      </c>
      <c r="B8" s="27" t="s">
        <v>23</v>
      </c>
      <c r="C8" s="28">
        <v>12500</v>
      </c>
      <c r="D8" s="28">
        <v>65</v>
      </c>
      <c r="E8" s="13">
        <f t="shared" si="0"/>
        <v>812500</v>
      </c>
    </row>
    <row r="9" spans="1:5">
      <c r="A9" s="27" t="s">
        <v>17</v>
      </c>
      <c r="B9" s="27" t="s">
        <v>24</v>
      </c>
      <c r="C9" s="28">
        <v>8300</v>
      </c>
      <c r="D9" s="28">
        <v>27</v>
      </c>
      <c r="E9" s="13">
        <f t="shared" si="0"/>
        <v>224100</v>
      </c>
    </row>
    <row r="10" spans="1:5">
      <c r="A10" s="27" t="s">
        <v>19</v>
      </c>
      <c r="B10" s="27" t="s">
        <v>25</v>
      </c>
      <c r="C10" s="28">
        <v>7200</v>
      </c>
      <c r="D10" s="28">
        <v>65</v>
      </c>
      <c r="E10" s="13">
        <f t="shared" si="0"/>
        <v>468000</v>
      </c>
    </row>
    <row r="11" spans="1:5">
      <c r="A11" s="27" t="s">
        <v>15</v>
      </c>
      <c r="B11" s="27" t="s">
        <v>26</v>
      </c>
      <c r="C11" s="28">
        <v>6300</v>
      </c>
      <c r="D11" s="28">
        <v>45</v>
      </c>
      <c r="E11" s="13">
        <f t="shared" si="0"/>
        <v>283500</v>
      </c>
    </row>
    <row r="12" spans="1:5">
      <c r="A12" s="34" t="s">
        <v>27</v>
      </c>
      <c r="B12" s="35"/>
      <c r="C12" s="35"/>
      <c r="D12" s="36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workbookViewId="0">
      <selection activeCell="H3" sqref="H3"/>
    </sheetView>
  </sheetViews>
  <sheetFormatPr defaultRowHeight="17"/>
  <cols>
    <col min="1" max="1" width="11" bestFit="1" customWidth="1"/>
    <col min="2" max="2" width="11.33203125" customWidth="1"/>
    <col min="3" max="3" width="13.75" bestFit="1" customWidth="1"/>
    <col min="4" max="4" width="13" bestFit="1" customWidth="1"/>
    <col min="5" max="5" width="13.75" bestFit="1" customWidth="1"/>
    <col min="6" max="6" width="13" bestFit="1" customWidth="1"/>
    <col min="7" max="7" width="10.5" customWidth="1"/>
    <col min="8" max="8" width="13.082031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SUMPRODUCT(C3:E3,OFFSET($A$13,MATCH(B3,$A$14:$A$16,0),1,1,3))</f>
        <v>96.2</v>
      </c>
      <c r="G3" s="8" t="str">
        <f ca="1">LOOKUP(F3,$F$14:$F$18,$G$14:$G$18)</f>
        <v>A</v>
      </c>
      <c r="H3" s="15" t="str">
        <f t="array" aca="1" ref="H3" ca="1">B3&amp;"-"&amp;SUM(IF(($B$3:$B$10=$B3)*(F3&gt;=$F$3:$F$10),1,0))</f>
        <v>기계공학과-2</v>
      </c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0">SUMPRODUCT(C4:E4,OFFSET($A$13,MATCH(B4,$A$14:$A$16,0),1,1,3))</f>
        <v>81.900000000000006</v>
      </c>
      <c r="G4" s="8" t="str">
        <f t="shared" ref="G4:G10" ca="1" si="1">LOOKUP(F4,$F$14:$F$18,$G$14:$G$18)</f>
        <v>B</v>
      </c>
      <c r="H4" s="15" t="str">
        <f t="array" aca="1" ref="H4" ca="1">B4&amp;"-"&amp;SUM(IF(($B$3:$B$10=$B4)*(F4&gt;=$F$3:$F$10),1,0))</f>
        <v>건축학과-3</v>
      </c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 t="str">
        <f t="array" aca="1" ref="H5" ca="1">B5&amp;"-"&amp;SUM(IF(($B$3:$B$10=$B5)*(F5&gt;=$F$3:$F$10),1,0))</f>
        <v>토목과-3</v>
      </c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 t="str">
        <f t="array" aca="1" ref="H6" ca="1">B6&amp;"-"&amp;SUM(IF(($B$3:$B$10=$B6)*(F6&gt;=$F$3:$F$10),1,0))</f>
        <v>토목과-1</v>
      </c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 t="str">
        <f t="array" aca="1" ref="H7" ca="1">B7&amp;"-"&amp;SUM(IF(($B$3:$B$10=$B7)*(F7&gt;=$F$3:$F$10),1,0))</f>
        <v>건축학과-2</v>
      </c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 t="str">
        <f t="array" aca="1" ref="H8" ca="1">B8&amp;"-"&amp;SUM(IF(($B$3:$B$10=$B8)*(F8&gt;=$F$3:$F$10),1,0))</f>
        <v>기계공학과-1</v>
      </c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 t="str">
        <f t="array" aca="1" ref="H9" ca="1">B9&amp;"-"&amp;SUM(IF(($B$3:$B$10=$B9)*(F9&gt;=$F$3:$F$10),1,0))</f>
        <v>토목과-2</v>
      </c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 t="str">
        <f t="array" aca="1" ref="H10" ca="1">B10&amp;"-"&amp;SUM(IF(($B$3:$B$10=$B10)*(F10&gt;=$F$3:$F$10),1,0))</f>
        <v>건축학과-1</v>
      </c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MIN(MAX(($A$21:$A$29=$A32)*($D$21:$D$29)),MAX(($A$21:$A$29=$A32)*($F$21:$F$29)))</f>
        <v>84000</v>
      </c>
    </row>
    <row r="33" spans="1:2">
      <c r="A33" s="8" t="s">
        <v>65</v>
      </c>
      <c r="B33" s="13">
        <f t="array" ref="B33">MIN(MAX(($A$21:$A$29=$A33)*($D$21:$D$29)),MAX(($A$21:$A$29=$A33)*($F$21:$F$29)))</f>
        <v>61200</v>
      </c>
    </row>
    <row r="34" spans="1:2">
      <c r="A34" s="8" t="s">
        <v>68</v>
      </c>
      <c r="B34" s="13">
        <f t="array" ref="B34">MIN(MAX(($A$21:$A$29=$A34)*($D$21:$D$29)),MAX(($A$21:$A$29=$A34)*($F$21:$F$29)))</f>
        <v>80000</v>
      </c>
    </row>
    <row r="35" spans="1:2">
      <c r="A35" s="8" t="s">
        <v>70</v>
      </c>
      <c r="B35" s="13">
        <f t="array" ref="B35">MIN(MAX(($A$21:$A$29=$A35)*($D$21:$D$29)),MAX(($A$21:$A$29=$A35)*($F$21:$F$29)))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G24" sqref="G24"/>
    </sheetView>
  </sheetViews>
  <sheetFormatPr defaultRowHeight="17"/>
  <cols>
    <col min="1" max="1" width="14.25" bestFit="1" customWidth="1"/>
    <col min="2" max="3" width="7.08203125" bestFit="1" customWidth="1"/>
    <col min="4" max="4" width="7.75" bestFit="1" customWidth="1"/>
  </cols>
  <sheetData>
    <row r="2" spans="1:4">
      <c r="A2" s="29" t="s">
        <v>135</v>
      </c>
      <c r="B2" s="29" t="s">
        <v>31</v>
      </c>
    </row>
    <row r="3" spans="1:4">
      <c r="A3" s="29" t="s">
        <v>136</v>
      </c>
      <c r="B3" t="s">
        <v>134</v>
      </c>
      <c r="C3" t="s">
        <v>133</v>
      </c>
      <c r="D3" t="s">
        <v>132</v>
      </c>
    </row>
    <row r="4" spans="1:4">
      <c r="A4" t="s">
        <v>137</v>
      </c>
      <c r="B4" s="30">
        <v>0.63335607094133695</v>
      </c>
      <c r="C4" s="30">
        <v>0.36664392905866305</v>
      </c>
      <c r="D4" s="30">
        <v>1</v>
      </c>
    </row>
    <row r="5" spans="1:4">
      <c r="A5" t="s">
        <v>138</v>
      </c>
      <c r="B5" s="30">
        <v>0.30637691485571783</v>
      </c>
      <c r="C5" s="30">
        <v>0.69362308514428217</v>
      </c>
      <c r="D5" s="30">
        <v>1</v>
      </c>
    </row>
    <row r="6" spans="1:4">
      <c r="A6" t="s">
        <v>132</v>
      </c>
      <c r="B6" s="30">
        <v>0.47342742638090257</v>
      </c>
      <c r="C6" s="30">
        <v>0.52657257361909737</v>
      </c>
      <c r="D6" s="30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G6" sqref="G6"/>
    </sheetView>
  </sheetViews>
  <sheetFormatPr defaultRowHeight="17"/>
  <sheetData>
    <row r="1" spans="1:4">
      <c r="A1" s="37" t="s">
        <v>76</v>
      </c>
      <c r="B1" s="37"/>
      <c r="C1" s="37"/>
      <c r="D1" s="37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_x000a_계속할까요?" promptTitle="코드입력" prompt="지점코드를_x000a_정확히_x000a_입력하시오." sqref="A3:A8" xr:uid="{7EAFE968-57E5-4F4B-82B6-0FC405BA5E29}">
      <formula1>SEARCH("M",A3,1)&gt;=1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G12" sqref="G12"/>
    </sheetView>
  </sheetViews>
  <sheetFormatPr defaultRowHeight="17"/>
  <sheetData>
    <row r="1" spans="1:4">
      <c r="A1" s="37" t="s">
        <v>84</v>
      </c>
      <c r="B1" s="37"/>
      <c r="C1" s="37"/>
      <c r="D1" s="37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F32"/>
  <sheetViews>
    <sheetView workbookViewId="0">
      <selection activeCell="N38" sqref="N38"/>
    </sheetView>
  </sheetViews>
  <sheetFormatPr defaultRowHeight="17" outlineLevelRow="2"/>
  <cols>
    <col min="1" max="1" width="1.6640625" customWidth="1"/>
    <col min="2" max="2" width="6.83203125" customWidth="1"/>
    <col min="3" max="4" width="7.33203125" customWidth="1"/>
    <col min="5" max="6" width="9.83203125" customWidth="1"/>
  </cols>
  <sheetData>
    <row r="1" spans="1:6">
      <c r="A1" s="37" t="s">
        <v>85</v>
      </c>
      <c r="B1" s="37"/>
      <c r="C1" s="37"/>
      <c r="D1" s="37"/>
      <c r="E1" s="37"/>
      <c r="F1" s="37"/>
    </row>
    <row r="2" spans="1:6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6" hidden="1" outlineLevel="1">
      <c r="A3" s="8" t="s">
        <v>139</v>
      </c>
      <c r="B3" s="8"/>
      <c r="C3" s="8"/>
      <c r="D3" s="8"/>
      <c r="E3" s="8"/>
    </row>
    <row r="4" spans="1:6" hidden="1" outlineLevel="1" collapsed="1">
      <c r="A4" s="8" t="s">
        <v>139</v>
      </c>
      <c r="B4" s="8"/>
      <c r="C4" s="8"/>
      <c r="D4" s="8"/>
      <c r="E4" s="8"/>
    </row>
    <row r="5" spans="1:6" hidden="1" outlineLevel="2">
      <c r="A5" s="8"/>
      <c r="B5" s="8" t="s">
        <v>139</v>
      </c>
      <c r="C5" s="8">
        <f>상반기!$B$3</f>
        <v>550</v>
      </c>
      <c r="D5" s="8">
        <f>상반기!$C$3</f>
        <v>56</v>
      </c>
      <c r="E5" s="8">
        <f>상반기!$D$3</f>
        <v>340</v>
      </c>
    </row>
    <row r="6" spans="1:6" hidden="1" outlineLevel="2">
      <c r="A6" s="8"/>
      <c r="B6" s="8" t="s">
        <v>139</v>
      </c>
      <c r="C6" s="8">
        <f>하반기!$B$3</f>
        <v>440</v>
      </c>
      <c r="D6" s="8">
        <f>하반기!$C$3</f>
        <v>47</v>
      </c>
      <c r="E6" s="8">
        <f>하반기!$D$3</f>
        <v>300</v>
      </c>
    </row>
    <row r="7" spans="1:6" collapsed="1">
      <c r="A7" s="8" t="s">
        <v>140</v>
      </c>
      <c r="B7" s="8"/>
      <c r="C7" s="8">
        <f>AVERAGE(C5:C6)</f>
        <v>495</v>
      </c>
      <c r="D7" s="8">
        <f>AVERAGE(D5:D6)</f>
        <v>51.5</v>
      </c>
      <c r="E7" s="8">
        <f>AVERAGE(E5:E6)</f>
        <v>320</v>
      </c>
    </row>
    <row r="8" spans="1:6" hidden="1" outlineLevel="2">
      <c r="A8" s="8"/>
      <c r="B8" s="8" t="s">
        <v>139</v>
      </c>
      <c r="C8" s="8">
        <f>상반기!$B$4</f>
        <v>345</v>
      </c>
      <c r="D8" s="8">
        <f>상반기!$C$4</f>
        <v>89</v>
      </c>
      <c r="E8" s="8">
        <f>상반기!$D$4</f>
        <v>110</v>
      </c>
    </row>
    <row r="9" spans="1:6" hidden="1" outlineLevel="2" collapsed="1">
      <c r="A9" s="8"/>
      <c r="B9" s="8" t="s">
        <v>139</v>
      </c>
      <c r="C9" s="8">
        <f>하반기!$B$4</f>
        <v>456</v>
      </c>
      <c r="D9" s="8">
        <f>하반기!$C$4</f>
        <v>234</v>
      </c>
      <c r="E9" s="8">
        <f>하반기!$D$4</f>
        <v>322</v>
      </c>
    </row>
    <row r="10" spans="1:6" hidden="1" outlineLevel="1" collapsed="1">
      <c r="A10" s="8" t="s">
        <v>141</v>
      </c>
      <c r="B10" s="8"/>
      <c r="C10" s="8">
        <f>AVERAGE(C8:C9)</f>
        <v>400.5</v>
      </c>
      <c r="D10" s="8">
        <f>AVERAGE(D8:D9)</f>
        <v>161.5</v>
      </c>
      <c r="E10" s="8">
        <f>AVERAGE(E8:E9)</f>
        <v>216</v>
      </c>
    </row>
    <row r="11" spans="1:6" hidden="1" outlineLevel="2">
      <c r="A11" s="8"/>
      <c r="B11" s="8" t="s">
        <v>139</v>
      </c>
      <c r="C11" s="8">
        <f>상반기!$B$5</f>
        <v>789</v>
      </c>
      <c r="D11" s="8">
        <f>상반기!$C$5</f>
        <v>456</v>
      </c>
      <c r="E11" s="8">
        <f>상반기!$D$5</f>
        <v>70</v>
      </c>
    </row>
    <row r="12" spans="1:6" hidden="1" outlineLevel="2" collapsed="1">
      <c r="A12" s="8"/>
      <c r="B12" s="8" t="s">
        <v>139</v>
      </c>
      <c r="C12" s="8">
        <f>하반기!$B$5</f>
        <v>556</v>
      </c>
      <c r="D12" s="8">
        <f>하반기!$C$5</f>
        <v>556</v>
      </c>
      <c r="E12" s="8">
        <f>하반기!$D$5</f>
        <v>220</v>
      </c>
    </row>
    <row r="13" spans="1:6" hidden="1" outlineLevel="1" collapsed="1">
      <c r="A13" s="8" t="s">
        <v>142</v>
      </c>
      <c r="B13" s="8"/>
      <c r="C13" s="8">
        <f>AVERAGE(C11:C12)</f>
        <v>672.5</v>
      </c>
      <c r="D13" s="8">
        <f>AVERAGE(D11:D12)</f>
        <v>506</v>
      </c>
      <c r="E13" s="8">
        <f>AVERAGE(E11:E12)</f>
        <v>145</v>
      </c>
    </row>
    <row r="14" spans="1:6" hidden="1" outlineLevel="2">
      <c r="A14" s="8"/>
      <c r="B14" s="8" t="s">
        <v>139</v>
      </c>
      <c r="C14" s="8">
        <f>상반기!$B$6</f>
        <v>120</v>
      </c>
      <c r="D14" s="8">
        <f>상반기!$C$6</f>
        <v>98</v>
      </c>
      <c r="E14" s="8">
        <f>상반기!$D$6</f>
        <v>20</v>
      </c>
    </row>
    <row r="15" spans="1:6" hidden="1" outlineLevel="2">
      <c r="A15" s="8"/>
      <c r="B15" s="8" t="s">
        <v>139</v>
      </c>
      <c r="C15" s="8">
        <f>하반기!$B$6</f>
        <v>234</v>
      </c>
      <c r="D15" s="8">
        <f>하반기!$C$6</f>
        <v>100</v>
      </c>
      <c r="E15" s="8">
        <f>하반기!$D$6</f>
        <v>30</v>
      </c>
    </row>
    <row r="16" spans="1:6" collapsed="1">
      <c r="A16" s="8" t="s">
        <v>143</v>
      </c>
      <c r="B16" s="8"/>
      <c r="C16" s="8">
        <f>AVERAGE(C14:C15)</f>
        <v>177</v>
      </c>
      <c r="D16" s="8">
        <f>AVERAGE(D14:D15)</f>
        <v>99</v>
      </c>
      <c r="E16" s="8">
        <f>AVERAGE(E14:E15)</f>
        <v>25</v>
      </c>
    </row>
    <row r="17" spans="1:5" hidden="1" outlineLevel="2">
      <c r="A17" s="8"/>
      <c r="B17" s="8" t="s">
        <v>139</v>
      </c>
      <c r="C17" s="8">
        <f>상반기!$B$7</f>
        <v>345</v>
      </c>
      <c r="D17" s="8">
        <f>상반기!$C$7</f>
        <v>123</v>
      </c>
      <c r="E17" s="8">
        <f>상반기!$D$7</f>
        <v>98</v>
      </c>
    </row>
    <row r="18" spans="1:5" hidden="1" outlineLevel="2" collapsed="1">
      <c r="A18" s="8"/>
      <c r="B18" s="8" t="s">
        <v>139</v>
      </c>
      <c r="C18" s="8">
        <f>하반기!$B$7</f>
        <v>556</v>
      </c>
      <c r="D18" s="8">
        <f>하반기!$C$7</f>
        <v>145</v>
      </c>
      <c r="E18" s="8">
        <f>하반기!$D$7</f>
        <v>78</v>
      </c>
    </row>
    <row r="19" spans="1:5" hidden="1" outlineLevel="1" collapsed="1">
      <c r="A19" s="8" t="s">
        <v>144</v>
      </c>
      <c r="B19" s="8"/>
      <c r="C19" s="8">
        <f>AVERAGE(C17:C18)</f>
        <v>450.5</v>
      </c>
      <c r="D19" s="8">
        <f>AVERAGE(D17:D18)</f>
        <v>134</v>
      </c>
      <c r="E19" s="8">
        <f>AVERAGE(E17:E18)</f>
        <v>88</v>
      </c>
    </row>
    <row r="20" spans="1:5" hidden="1" outlineLevel="2">
      <c r="A20" s="8"/>
      <c r="B20" s="8" t="s">
        <v>139</v>
      </c>
      <c r="C20" s="8">
        <f>상반기!$B$8</f>
        <v>666</v>
      </c>
      <c r="D20" s="8">
        <f>상반기!$C$8</f>
        <v>110</v>
      </c>
      <c r="E20" s="8">
        <f>상반기!$D$8</f>
        <v>89</v>
      </c>
    </row>
    <row r="21" spans="1:5" hidden="1" outlineLevel="2">
      <c r="A21" s="8"/>
      <c r="B21" s="8" t="s">
        <v>139</v>
      </c>
      <c r="C21" s="8">
        <f>하반기!$B$8</f>
        <v>675</v>
      </c>
      <c r="D21" s="8">
        <f>하반기!$C$8</f>
        <v>98</v>
      </c>
      <c r="E21" s="8">
        <f>하반기!$D$8</f>
        <v>65</v>
      </c>
    </row>
    <row r="22" spans="1:5" hidden="1" outlineLevel="1" collapsed="1">
      <c r="A22" s="8" t="s">
        <v>145</v>
      </c>
      <c r="B22" s="8"/>
      <c r="C22" s="8">
        <f>AVERAGE(C20:C21)</f>
        <v>670.5</v>
      </c>
      <c r="D22" s="8">
        <f>AVERAGE(D20:D21)</f>
        <v>104</v>
      </c>
      <c r="E22" s="8">
        <f>AVERAGE(E20:E21)</f>
        <v>77</v>
      </c>
    </row>
    <row r="23" spans="1:5" collapsed="1">
      <c r="A23" s="8"/>
      <c r="B23" s="8"/>
      <c r="C23" s="8"/>
      <c r="D23" s="8"/>
      <c r="E23" s="8"/>
    </row>
    <row r="24" spans="1:5" hidden="1" outlineLevel="1">
      <c r="A24" s="8"/>
      <c r="B24" s="8"/>
      <c r="C24" s="8"/>
      <c r="D24" s="8"/>
      <c r="E24" s="8"/>
    </row>
    <row r="25" spans="1:5" hidden="1" outlineLevel="1" collapsed="1">
      <c r="A25" s="8"/>
      <c r="B25" s="8"/>
      <c r="C25" s="8"/>
      <c r="D25" s="8"/>
      <c r="E25" s="8"/>
    </row>
    <row r="26" spans="1:5" collapsed="1">
      <c r="A26" s="8"/>
      <c r="B26" s="8"/>
      <c r="C26" s="8"/>
      <c r="D26" s="8"/>
      <c r="E26" s="8"/>
    </row>
    <row r="27" spans="1:5" hidden="1" outlineLevel="1">
      <c r="A27" s="8"/>
      <c r="B27" s="8"/>
      <c r="C27" s="8"/>
      <c r="D27" s="8"/>
      <c r="E27" s="8"/>
    </row>
    <row r="28" spans="1:5" hidden="1" outlineLevel="1" collapsed="1">
      <c r="A28" s="8"/>
      <c r="B28" s="8"/>
      <c r="C28" s="8"/>
      <c r="D28" s="8"/>
      <c r="E28" s="8"/>
    </row>
    <row r="29" spans="1:5" collapsed="1">
      <c r="A29" s="8"/>
      <c r="B29" s="8"/>
      <c r="C29" s="8"/>
      <c r="D29" s="8"/>
      <c r="E29" s="8"/>
    </row>
    <row r="30" spans="1:5" hidden="1" outlineLevel="1">
      <c r="A30" s="8"/>
      <c r="B30" s="8"/>
      <c r="C30" s="8"/>
      <c r="D30" s="8"/>
      <c r="E30" s="8"/>
    </row>
    <row r="31" spans="1:5" hidden="1" outlineLevel="1" collapsed="1">
      <c r="A31" s="8"/>
      <c r="B31" s="8"/>
      <c r="C31" s="8"/>
      <c r="D31" s="8"/>
      <c r="E31" s="8"/>
    </row>
    <row r="32" spans="1:5" collapsed="1">
      <c r="A32" s="8"/>
      <c r="B32" s="8"/>
      <c r="C32" s="8"/>
      <c r="D32" s="8"/>
      <c r="E32" s="8"/>
    </row>
  </sheetData>
  <dataConsolidate function="average" topLabels="1" link="1">
    <dataRefs count="2">
      <dataRef ref="A2:D8" sheet="상반기"/>
      <dataRef ref="A2:D8" sheet="하반기"/>
    </dataRefs>
  </dataConsolidate>
  <mergeCells count="1">
    <mergeCell ref="A1:F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workbookViewId="0">
      <selection activeCell="P18" sqref="P18"/>
    </sheetView>
  </sheetViews>
  <sheetFormatPr defaultRowHeight="17"/>
  <cols>
    <col min="1" max="1" width="13" bestFit="1" customWidth="1"/>
    <col min="2" max="2" width="7.08203125" bestFit="1" customWidth="1"/>
    <col min="3" max="3" width="11.33203125" bestFit="1" customWidth="1"/>
    <col min="4" max="4" width="10.83203125" customWidth="1"/>
  </cols>
  <sheetData>
    <row r="1" spans="1:5" ht="21">
      <c r="B1" s="38" t="s">
        <v>86</v>
      </c>
      <c r="C1" s="38"/>
      <c r="D1" s="38"/>
      <c r="E1" s="38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K18" sqref="K18"/>
    </sheetView>
  </sheetViews>
  <sheetFormatPr defaultRowHeight="17"/>
  <cols>
    <col min="1" max="1" width="2.5" customWidth="1"/>
    <col min="2" max="2" width="8.75" customWidth="1"/>
    <col min="3" max="3" width="8.58203125" customWidth="1"/>
    <col min="4" max="5" width="7.75" customWidth="1"/>
    <col min="6" max="6" width="11.83203125" bestFit="1" customWidth="1"/>
    <col min="7" max="7" width="2.2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1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1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1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1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1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1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1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1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1">
        <v>-2555000</v>
      </c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근호 임</cp:lastModifiedBy>
  <dcterms:created xsi:type="dcterms:W3CDTF">2023-05-12T01:27:33Z</dcterms:created>
  <dcterms:modified xsi:type="dcterms:W3CDTF">2026-02-14T11:48:13Z</dcterms:modified>
</cp:coreProperties>
</file>