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34553327-7064-4CFC-9743-145BF193ED40}" xr6:coauthVersionLast="47" xr6:coauthVersionMax="47" xr10:uidLastSave="{00000000-0000-0000-0000-000000000000}"/>
  <bookViews>
    <workbookView xWindow="-108" yWindow="-108" windowWidth="23256" windowHeight="12456" firstSheet="4" activeTab="9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  <definedName name="_xlnm.Print_Area" localSheetId="1">'기본작업-2'!$A$1:$L$14</definedName>
  </definedNames>
  <calcPr calcId="191029"/>
  <pivotCaches>
    <pivotCache cacheId="2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4" l="1"/>
  <c r="E5" i="4"/>
  <c r="F5" i="4"/>
  <c r="D6" i="4"/>
  <c r="E6" i="4"/>
  <c r="F6" i="4"/>
  <c r="D7" i="4"/>
  <c r="E7" i="4"/>
  <c r="F7" i="4"/>
  <c r="D10" i="4"/>
  <c r="E10" i="4"/>
  <c r="E12" i="4" s="1"/>
  <c r="F10" i="4"/>
  <c r="F12" i="4" s="1"/>
  <c r="D11" i="4"/>
  <c r="E11" i="4"/>
  <c r="F11" i="4"/>
  <c r="D12" i="4"/>
  <c r="D15" i="4"/>
  <c r="E15" i="4"/>
  <c r="F15" i="4"/>
  <c r="D16" i="4"/>
  <c r="E16" i="4"/>
  <c r="F16" i="4"/>
  <c r="D17" i="4"/>
  <c r="E17" i="4"/>
  <c r="F17" i="4"/>
  <c r="D20" i="4"/>
  <c r="D22" i="4" s="1"/>
  <c r="E20" i="4"/>
  <c r="E22" i="4" s="1"/>
  <c r="F20" i="4"/>
  <c r="F22" i="4" s="1"/>
  <c r="D21" i="4"/>
  <c r="E21" i="4"/>
  <c r="F21" i="4"/>
  <c r="D25" i="4"/>
  <c r="E25" i="4"/>
  <c r="F25" i="4"/>
  <c r="D26" i="4"/>
  <c r="E26" i="4"/>
  <c r="F26" i="4"/>
  <c r="D27" i="4"/>
  <c r="E27" i="4"/>
  <c r="F27" i="4"/>
  <c r="D30" i="4"/>
  <c r="D32" i="4" s="1"/>
  <c r="E30" i="4"/>
  <c r="E32" i="4" s="1"/>
  <c r="F30" i="4"/>
  <c r="F32" i="4" s="1"/>
  <c r="D31" i="4"/>
  <c r="E31" i="4"/>
  <c r="F31" i="4"/>
  <c r="B33" i="2" a="1"/>
  <c r="B33" i="2"/>
  <c r="B34" i="2" a="1"/>
  <c r="B34" i="2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F3" i="1"/>
  <c r="E3" i="8"/>
  <c r="E4" i="8"/>
  <c r="E5" i="8"/>
  <c r="E6" i="8"/>
  <c r="E7" i="8"/>
  <c r="E8" i="8"/>
  <c r="E9" i="8"/>
  <c r="E10" i="8"/>
  <c r="E11" i="8"/>
  <c r="E12" i="8"/>
  <c r="G22" i="2" a="1"/>
  <c r="G23" i="2" a="1"/>
  <c r="G25" i="2" a="1"/>
  <c r="G27" i="2" a="1"/>
  <c r="G28" i="2" a="1"/>
  <c r="G29" i="2" a="1"/>
  <c r="G24" i="2" a="1"/>
  <c r="G26" i="2" a="1"/>
  <c r="G21" i="2" a="1"/>
  <c r="G26" i="2" l="1"/>
  <c r="G24" i="2"/>
  <c r="G29" i="2"/>
  <c r="G28" i="2"/>
  <c r="G27" i="2"/>
  <c r="G25" i="2"/>
  <c r="G23" i="2"/>
  <c r="G22" i="2"/>
  <c r="G21" i="2"/>
  <c r="H6" i="2" a="1"/>
  <c r="H6" i="2" s="1"/>
  <c r="H5" i="2" a="1"/>
  <c r="H5" i="2" s="1"/>
  <c r="H4" i="2" a="1"/>
  <c r="H4" i="2" s="1"/>
  <c r="H10" i="2" a="1"/>
  <c r="H10" i="2" s="1"/>
  <c r="H9" i="2" a="1"/>
  <c r="H9" i="2" s="1"/>
  <c r="H8" i="2" a="1"/>
  <c r="H8" i="2" s="1"/>
  <c r="H7" i="2" a="1"/>
  <c r="H7" i="2" s="1"/>
  <c r="H3" i="2" a="1"/>
  <c r="H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0AC6DE1-3112-409C-A27E-930C77F2AF36}" name="MS Access Database_Query" type="1" refreshedVersion="8" background="1">
    <dbPr connection="DSN=MS Access Database;DBQ=C:\Users\PC\Desktop\2026기본서_컴활1급실기\01 엑셀\04 실전모의고사\기말고사.accdb;DefaultDir=C:\Users\PC\Desktop\2026기본서_컴활1급실기\01 엑셀\04 실전모의고사;DriverId=25;FIL=MS Access;MaxBufferSize=2048;PageTimeout=5;" command="SELECT 성적.학번, 성적.학과, 성적.종합_x000d__x000a_FROM 성적 성적_x000d__x000a_WHERE (성적.학과='전산') OR (성적.학과='경영')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<sst xmlns="http://schemas.openxmlformats.org/spreadsheetml/2006/main" count="276" uniqueCount="141">
  <si>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</si>
  <si>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</si>
  <si>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</si>
  <si>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</si>
  <si>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</si>
  <si>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</si>
  <si>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</si>
  <si>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</si>
  <si>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</si>
  <si>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</si>
  <si>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</si>
  <si>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</si>
  <si>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</si>
  <si>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</si>
  <si>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</si>
  <si>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</si>
  <si>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</si>
  <si>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</si>
  <si>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</si>
  <si>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</si>
  <si>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</si>
  <si>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</si>
  <si>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</si>
  <si>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</si>
  <si>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</si>
  <si>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</si>
  <si>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</si>
  <si>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</si>
  <si>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</si>
  <si>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</si>
  <si>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</si>
  <si>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</si>
  <si>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</si>
  <si>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</si>
  <si>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</si>
  <si>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</si>
  <si>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</si>
  <si>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</si>
  <si>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</si>
  <si>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</si>
  <si>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</si>
  <si>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</si>
  <si>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</si>
  <si>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</si>
  <si>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</si>
  <si>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</si>
  <si>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</si>
  <si>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</si>
  <si>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</si>
  <si>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</si>
  <si>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</si>
  <si>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</si>
  <si>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</si>
  <si>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</si>
  <si>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</si>
  <si>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</si>
  <si>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</si>
  <si>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</si>
  <si>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</si>
  <si>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</si>
  <si>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</si>
  <si>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</si>
  <si>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</si>
  <si>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</si>
  <si>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</si>
  <si>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</si>
  <si>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</si>
  <si>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</si>
  <si>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</si>
  <si>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</si>
  <si>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</si>
  <si>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</si>
  <si>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</si>
  <si>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</si>
  <si>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</si>
  <si>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</si>
  <si>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</si>
  <si>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</si>
  <si>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</si>
  <si>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</si>
  <si>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</si>
  <si>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</si>
  <si>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</si>
  <si>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</si>
  <si>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</si>
  <si>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</si>
  <si>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</si>
  <si>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</si>
  <si>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</si>
  <si>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</si>
  <si>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</si>
  <si>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</si>
  <si>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</si>
  <si>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</si>
  <si>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</si>
  <si>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</si>
  <si>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</si>
  <si>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</si>
  <si>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</si>
  <si>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</si>
  <si>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</si>
  <si>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</si>
  <si>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</si>
  <si>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</si>
  <si>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</si>
  <si>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</si>
  <si>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</si>
  <si>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</si>
  <si>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</si>
  <si>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</si>
  <si>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</si>
  <si>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</si>
  <si>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</si>
  <si>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</si>
  <si>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</si>
  <si>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</si>
  <si>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</si>
  <si>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</si>
  <si>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</si>
  <si>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</si>
  <si>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</si>
  <si>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</si>
  <si>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</si>
  <si>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</si>
  <si>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</si>
  <si>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</si>
  <si>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</si>
  <si>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</si>
  <si>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</si>
  <si>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</si>
  <si>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</si>
  <si>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</si>
  <si>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학번</t>
  </si>
  <si>
    <t>총합계</t>
  </si>
  <si>
    <t>합계 : 종합</t>
  </si>
  <si>
    <t>경영</t>
  </si>
  <si>
    <t>전산</t>
  </si>
  <si>
    <t>221001-231000</t>
  </si>
  <si>
    <t>231001-241000</t>
  </si>
  <si>
    <t>1급b형</t>
  </si>
  <si>
    <t>필수입력요망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</si>
</sst>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1" formatCode="[Red]&quot;▲ &quot;#,###;[Blue]&quot;▼ &quot;#,###;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1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'기타작업-1'!$B$1:$E$1</c:f>
          <c:strCache>
            <c:ptCount val="4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61040223"/>
        <c:axId val="261033983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 b="1">
                    <a:solidFill>
                      <a:sysClr val="windowText" lastClr="000000"/>
                    </a:solidFill>
                  </a:rPr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26103398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1040223"/>
        <c:crosses val="max"/>
        <c:crossBetween val="between"/>
      </c:valAx>
      <c:catAx>
        <c:axId val="2610402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1033983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7620</xdr:rowOff>
    </xdr:from>
    <xdr:to>
      <xdr:col>8</xdr:col>
      <xdr:colOff>7620</xdr:colOff>
      <xdr:row>4</xdr:row>
      <xdr:rowOff>15240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A647AA6E-3CF0-52C2-B150-3D5D8757D54B}"/>
            </a:ext>
          </a:extLst>
        </xdr:cNvPr>
        <xdr:cNvSpPr/>
      </xdr:nvSpPr>
      <xdr:spPr>
        <a:xfrm>
          <a:off x="3756660" y="449580"/>
          <a:ext cx="1036320" cy="44958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7620</xdr:colOff>
      <xdr:row>4</xdr:row>
      <xdr:rowOff>22860</xdr:rowOff>
    </xdr:from>
    <xdr:to>
      <xdr:col>8</xdr:col>
      <xdr:colOff>0</xdr:colOff>
      <xdr:row>6</xdr:row>
      <xdr:rowOff>15240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2F53B413-263F-2A30-2CA8-2D487F0ACF4D}"/>
            </a:ext>
          </a:extLst>
        </xdr:cNvPr>
        <xdr:cNvSpPr/>
      </xdr:nvSpPr>
      <xdr:spPr>
        <a:xfrm>
          <a:off x="3764280" y="906780"/>
          <a:ext cx="1021080" cy="43434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632460</xdr:colOff>
          <xdr:row>1</xdr:row>
          <xdr:rowOff>83820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14.574084143518" backgroundQuery="1" createdVersion="8" refreshedVersion="8" minRefreshableVersion="3" recordCount="26" xr:uid="{61341DCA-D92F-4E79-8686-17BE1D6BF07E}">
  <cacheSource type="external" connectionId="1"/>
  <cacheFields count="3">
    <cacheField name="학번" numFmtId="0" sqlType="4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autoEnd="0" startNum="221001" endNum="241000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 sqlType="-9">
      <sharedItems count="2">
        <s v="경영"/>
        <s v="전산"/>
      </sharedItems>
    </cacheField>
    <cacheField name="종합" numFmtId="0" sqlType="4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F2B467-8271-4E02-942E-0CA72C9BEDCD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topLeftCell="A3" workbookViewId="0">
      <selection activeCell="H18" sqref="H18"/>
    </sheetView>
  </sheetViews>
  <sheetFormatPr defaultRowHeight="17.399999999999999"/>
  <cols>
    <col min="1" max="1" width="5.59765625" customWidth="1"/>
    <col min="2" max="2" width="10.8984375" customWidth="1"/>
    <col min="3" max="3" width="13.69921875" bestFit="1" customWidth="1"/>
    <col min="4" max="4" width="12.8984375" customWidth="1"/>
  </cols>
  <sheetData>
    <row r="1" spans="2:8" ht="18" thickBot="1"/>
    <row r="2" spans="2:8" ht="18" thickBot="1">
      <c r="B2" s="1" t="s">
        <v>0</v>
      </c>
      <c r="C2" s="2" t="s">
        <v>1</v>
      </c>
      <c r="D2" s="3" t="s">
        <v>2</v>
      </c>
      <c r="F2" s="32" t="s">
        <v>131</v>
      </c>
    </row>
    <row r="3" spans="2:8" ht="18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8" thickBot="1">
      <c r="B4" s="7" t="s">
        <v>3</v>
      </c>
      <c r="C4" s="8" t="s">
        <v>4</v>
      </c>
      <c r="D4" s="9">
        <v>12450</v>
      </c>
    </row>
    <row r="5" spans="2:8" ht="18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8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8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8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AND(IFERROR(SEARCH("4",$B3),0)&lt;&gt;0,RIGHT($C3,3)="연구소")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tabSelected="1" workbookViewId="0">
      <selection activeCell="A6" sqref="A6:E6"/>
    </sheetView>
  </sheetViews>
  <sheetFormatPr defaultRowHeight="17.399999999999999"/>
  <cols>
    <col min="7" max="7" width="12" customWidth="1"/>
    <col min="8" max="8" width="11.3984375" customWidth="1"/>
  </cols>
  <sheetData>
    <row r="1" spans="1:9" ht="21">
      <c r="A1" s="21" t="s">
        <v>113</v>
      </c>
      <c r="D1" s="38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640080</xdr:colOff>
                <xdr:row>1</xdr:row>
                <xdr:rowOff>76200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60" zoomScaleNormal="100" workbookViewId="0">
      <selection activeCell="A3" sqref="A3:D11"/>
    </sheetView>
  </sheetViews>
  <sheetFormatPr defaultRowHeight="17.399999999999999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3" t="s">
        <v>15</v>
      </c>
      <c r="B3" s="33" t="s">
        <v>16</v>
      </c>
      <c r="C3" s="34">
        <v>2800</v>
      </c>
      <c r="D3" s="34">
        <v>62</v>
      </c>
      <c r="E3" s="13">
        <f t="shared" ref="E3:E11" si="0">C3*D3</f>
        <v>173600</v>
      </c>
    </row>
    <row r="4" spans="1:5">
      <c r="A4" s="33" t="s">
        <v>17</v>
      </c>
      <c r="B4" s="33" t="s">
        <v>18</v>
      </c>
      <c r="C4" s="34">
        <v>15600</v>
      </c>
      <c r="D4" s="34">
        <v>28</v>
      </c>
      <c r="E4" s="13">
        <f t="shared" si="0"/>
        <v>436800</v>
      </c>
    </row>
    <row r="5" spans="1:5">
      <c r="A5" s="33" t="s">
        <v>19</v>
      </c>
      <c r="B5" s="33" t="s">
        <v>20</v>
      </c>
      <c r="C5" s="34">
        <v>4500</v>
      </c>
      <c r="D5" s="34">
        <v>57</v>
      </c>
      <c r="E5" s="13">
        <f t="shared" si="0"/>
        <v>256500</v>
      </c>
    </row>
    <row r="6" spans="1:5">
      <c r="A6" s="33" t="s">
        <v>17</v>
      </c>
      <c r="B6" s="33" t="s">
        <v>21</v>
      </c>
      <c r="C6" s="34">
        <v>5600</v>
      </c>
      <c r="D6" s="34">
        <v>65</v>
      </c>
      <c r="E6" s="13">
        <f t="shared" si="0"/>
        <v>364000</v>
      </c>
    </row>
    <row r="7" spans="1:5">
      <c r="A7" s="33" t="s">
        <v>15</v>
      </c>
      <c r="B7" s="33" t="s">
        <v>22</v>
      </c>
      <c r="C7" s="34">
        <v>6500</v>
      </c>
      <c r="D7" s="34">
        <v>48</v>
      </c>
      <c r="E7" s="13">
        <f t="shared" si="0"/>
        <v>312000</v>
      </c>
    </row>
    <row r="8" spans="1:5">
      <c r="A8" s="33" t="s">
        <v>19</v>
      </c>
      <c r="B8" s="33" t="s">
        <v>23</v>
      </c>
      <c r="C8" s="34">
        <v>12500</v>
      </c>
      <c r="D8" s="34">
        <v>65</v>
      </c>
      <c r="E8" s="13">
        <f t="shared" si="0"/>
        <v>812500</v>
      </c>
    </row>
    <row r="9" spans="1:5">
      <c r="A9" s="33" t="s">
        <v>17</v>
      </c>
      <c r="B9" s="33" t="s">
        <v>24</v>
      </c>
      <c r="C9" s="34">
        <v>8300</v>
      </c>
      <c r="D9" s="34">
        <v>27</v>
      </c>
      <c r="E9" s="13">
        <f t="shared" si="0"/>
        <v>224100</v>
      </c>
    </row>
    <row r="10" spans="1:5">
      <c r="A10" s="33" t="s">
        <v>19</v>
      </c>
      <c r="B10" s="33" t="s">
        <v>25</v>
      </c>
      <c r="C10" s="34">
        <v>7200</v>
      </c>
      <c r="D10" s="34">
        <v>65</v>
      </c>
      <c r="E10" s="13">
        <f t="shared" si="0"/>
        <v>468000</v>
      </c>
    </row>
    <row r="11" spans="1:5">
      <c r="A11" s="33" t="s">
        <v>15</v>
      </c>
      <c r="B11" s="33" t="s">
        <v>26</v>
      </c>
      <c r="C11" s="34">
        <v>6300</v>
      </c>
      <c r="D11" s="34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opLeftCell="A18" workbookViewId="0">
      <selection activeCell="B32" sqref="B32:B35"/>
    </sheetView>
  </sheetViews>
  <sheetFormatPr defaultRowHeight="17.399999999999999"/>
  <cols>
    <col min="1" max="1" width="11" bestFit="1" customWidth="1"/>
    <col min="2" max="2" width="11.3984375" customWidth="1"/>
    <col min="3" max="3" width="13.69921875" bestFit="1" customWidth="1"/>
    <col min="4" max="4" width="13" bestFit="1" customWidth="1"/>
    <col min="5" max="5" width="13.69921875" bestFit="1" customWidth="1"/>
    <col min="6" max="6" width="13" bestFit="1" customWidth="1"/>
    <col min="7" max="7" width="10.5" customWidth="1"/>
    <col min="8" max="8" width="13.097656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SUMPRODUCT(OFFSET($A$14:$D$16,MATCH(B3,$A$14:$A$16,0)-1,1,1,3),C3:E3)</f>
        <v>96.2</v>
      </c>
      <c r="G3" s="8" t="str">
        <f ca="1">LOOKUP(F3,$F$14:$F$18,$G$14:$G$18)</f>
        <v>A</v>
      </c>
      <c r="H3" s="15" t="str" cm="1">
        <f t="array" aca="1" ref="H3" ca="1">B3 &amp; "-" &amp; SUM(IF(($B$3:$B$10=B3)*(F3&lt;=$F$3:$F$10),1))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t="shared" ref="F4:F10" ca="1" si="0">SUMPRODUCT(OFFSET($A$14:$D$16,MATCH(B4,$A$14:$A$16,0)-1,1,1,3),C4:E4)</f>
        <v>81.900000000000006</v>
      </c>
      <c r="G4" s="8" t="str">
        <f t="shared" ref="G4:G10" ca="1" si="1">LOOKUP(F4,$F$14:$F$18,$G$14:$G$18)</f>
        <v>B</v>
      </c>
      <c r="H4" s="15" t="str" cm="1">
        <f t="array" aca="1" ref="H4" ca="1">B4 &amp; "-" &amp; SUM(IF(($B$3:$B$10=B4)*(F4&lt;=$F$3:$F$10),1))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ca="1" si="0"/>
        <v>92.9</v>
      </c>
      <c r="G5" s="8" t="str">
        <f t="shared" ca="1" si="1"/>
        <v>A</v>
      </c>
      <c r="H5" s="15" t="str" cm="1">
        <f t="array" aca="1" ref="H5" ca="1">B5 &amp; "-" &amp; SUM(IF(($B$3:$B$10=B5)*(F5&lt;=$F$3:$F$10),1))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0"/>
        <v>78.5</v>
      </c>
      <c r="G6" s="8" t="str">
        <f t="shared" ca="1" si="1"/>
        <v>C</v>
      </c>
      <c r="H6" s="15" t="str" cm="1">
        <f t="array" aca="1" ref="H6" ca="1">B6 &amp; "-" &amp; SUM(IF(($B$3:$B$10=B6)*(F6&lt;=$F$3:$F$10),1))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0"/>
        <v>80.2</v>
      </c>
      <c r="G7" s="8" t="str">
        <f t="shared" ca="1" si="1"/>
        <v>B</v>
      </c>
      <c r="H7" s="15" t="str" cm="1">
        <f t="array" aca="1" ref="H7" ca="1">B7 &amp; "-" &amp; SUM(IF(($B$3:$B$10=B7)*(F7&lt;=$F$3:$F$10),1))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0"/>
        <v>79.099999999999994</v>
      </c>
      <c r="G8" s="8" t="str">
        <f t="shared" ca="1" si="1"/>
        <v>C</v>
      </c>
      <c r="H8" s="15" t="str" cm="1">
        <f t="array" aca="1" ref="H8" ca="1">B8 &amp; "-" &amp; SUM(IF(($B$3:$B$10=B8)*(F8&lt;=$F$3:$F$10),1))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0"/>
        <v>90.3</v>
      </c>
      <c r="G9" s="8" t="str">
        <f t="shared" ca="1" si="1"/>
        <v>A</v>
      </c>
      <c r="H9" s="15" t="str" cm="1">
        <f t="array" aca="1" ref="H9" ca="1">B9 &amp; "-" &amp; SUM(IF(($B$3:$B$10=B9)*(F9&lt;=$F$3:$F$10),1))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0"/>
        <v>78.2</v>
      </c>
      <c r="G10" s="8" t="str">
        <f t="shared" ca="1" si="1"/>
        <v>C</v>
      </c>
      <c r="H10" s="15" t="str" cm="1">
        <f t="array" aca="1" ref="H10" ca="1">B10 &amp; "-" &amp; SUM(IF(($B$3:$B$10=B10)*(F10&lt;=$F$3:$F$10),1))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MIN(MAX(($A$21:$A$29=A32)*$D$21:$D$29),MAX(($A$21:$A$29=A32)*$F$21:$F$29))</f>
        <v>84000</v>
      </c>
    </row>
    <row r="33" spans="1:2">
      <c r="A33" s="8" t="s">
        <v>65</v>
      </c>
      <c r="B33" s="13">
        <f t="array" ref="B33">MIN(MAX(($A$21:$A$29=A33)*$D$21:$D$29),MAX(($A$21:$A$29=A33)*$F$21:$F$29))</f>
        <v>61200</v>
      </c>
    </row>
    <row r="34" spans="1:2">
      <c r="A34" s="8" t="s">
        <v>68</v>
      </c>
      <c r="B34" s="13">
        <f t="array" ref="B34">MIN(MAX(($A$21:$A$29=A34)*$D$21:$D$29),MAX(($A$21:$A$29=A34)*$F$21:$F$29))</f>
        <v>80000</v>
      </c>
    </row>
    <row r="35" spans="1:2">
      <c r="A35" s="8" t="s">
        <v>70</v>
      </c>
      <c r="B35" s="13">
        <f t="array" ref="B35">MIN(MAX(($A$21:$A$29=A35)*$D$21:$D$29),MAX(($A$21:$A$29=A35)*$F$21:$F$29))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A4" sqref="A4"/>
    </sheetView>
  </sheetViews>
  <sheetFormatPr defaultRowHeight="17.399999999999999"/>
  <cols>
    <col min="1" max="1" width="14.5" bestFit="1" customWidth="1"/>
    <col min="2" max="3" width="7" bestFit="1" customWidth="1"/>
    <col min="4" max="4" width="7.5" bestFit="1" customWidth="1"/>
  </cols>
  <sheetData>
    <row r="2" spans="1:4">
      <c r="A2" s="35" t="s">
        <v>134</v>
      </c>
      <c r="B2" s="35" t="s">
        <v>31</v>
      </c>
    </row>
    <row r="3" spans="1:4">
      <c r="A3" s="35" t="s">
        <v>132</v>
      </c>
      <c r="B3" t="s">
        <v>135</v>
      </c>
      <c r="C3" t="s">
        <v>136</v>
      </c>
      <c r="D3" t="s">
        <v>133</v>
      </c>
    </row>
    <row r="4" spans="1:4">
      <c r="A4" t="s">
        <v>137</v>
      </c>
      <c r="B4" s="36">
        <v>0.63335607094133695</v>
      </c>
      <c r="C4" s="36">
        <v>0.36664392905866305</v>
      </c>
      <c r="D4" s="36">
        <v>1</v>
      </c>
    </row>
    <row r="5" spans="1:4">
      <c r="A5" t="s">
        <v>138</v>
      </c>
      <c r="B5" s="36">
        <v>0.30637691485571783</v>
      </c>
      <c r="C5" s="36">
        <v>0.69362308514428217</v>
      </c>
      <c r="D5" s="36">
        <v>1</v>
      </c>
    </row>
    <row r="6" spans="1:4">
      <c r="A6" t="s">
        <v>133</v>
      </c>
      <c r="B6" s="36">
        <v>0.47342742638090257</v>
      </c>
      <c r="C6" s="36">
        <v>0.52657257361909737</v>
      </c>
      <c r="D6" s="3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0BC8DA83-9269-40B6-96B9-E89CAA8445F8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A3" sqref="A3:A8"/>
    </sheetView>
  </sheetViews>
  <sheetFormatPr defaultRowHeight="17.399999999999999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BC5D91F6-6AA4-42A2-B6D5-0284D9492C7D}">
      <formula1>SEARCH("M",$A3)&gt;=1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F32"/>
  <sheetViews>
    <sheetView workbookViewId="0">
      <selection activeCell="A2" sqref="A2:F32"/>
    </sheetView>
  </sheetViews>
  <sheetFormatPr defaultRowHeight="17.399999999999999" outlineLevelRow="1"/>
  <cols>
    <col min="1" max="2" width="2" customWidth="1"/>
    <col min="3" max="3" width="7" customWidth="1"/>
    <col min="4" max="4" width="7.3984375" customWidth="1"/>
    <col min="5" max="6" width="9.8984375" customWidth="1"/>
  </cols>
  <sheetData>
    <row r="1" spans="1:6">
      <c r="A1" s="30" t="s">
        <v>85</v>
      </c>
      <c r="B1" s="30"/>
      <c r="C1" s="30"/>
      <c r="D1" s="30"/>
      <c r="E1" s="30"/>
      <c r="F1" s="30"/>
    </row>
    <row r="2" spans="1:6">
      <c r="A2" s="8" t="s">
        <v>77</v>
      </c>
      <c r="B2" s="8"/>
      <c r="C2" s="8"/>
      <c r="D2" s="8" t="s">
        <v>73</v>
      </c>
      <c r="E2" s="8" t="s">
        <v>74</v>
      </c>
      <c r="F2" s="8" t="s">
        <v>75</v>
      </c>
    </row>
    <row r="3" spans="1:6" hidden="1" outlineLevel="1">
      <c r="A3" s="8"/>
      <c r="B3" s="8"/>
      <c r="C3" s="8"/>
      <c r="D3" s="8"/>
      <c r="E3" s="8"/>
      <c r="F3" s="8"/>
    </row>
    <row r="4" spans="1:6" hidden="1" outlineLevel="1" collapsed="1">
      <c r="A4" s="8"/>
      <c r="B4" s="8"/>
      <c r="C4" s="8"/>
      <c r="D4" s="8"/>
      <c r="E4" s="8"/>
      <c r="F4" s="8"/>
    </row>
    <row r="5" spans="1:6" hidden="1" outlineLevel="1">
      <c r="A5" s="8"/>
      <c r="B5" s="8" t="s">
        <v>139</v>
      </c>
      <c r="C5" s="8"/>
      <c r="D5" s="8">
        <f>상반기!$B$3</f>
        <v>550</v>
      </c>
      <c r="E5" s="8">
        <f>상반기!$C$3</f>
        <v>56</v>
      </c>
      <c r="F5" s="8">
        <f>상반기!$D$3</f>
        <v>340</v>
      </c>
    </row>
    <row r="6" spans="1:6" hidden="1" outlineLevel="1">
      <c r="A6" s="8"/>
      <c r="B6" s="8" t="s">
        <v>139</v>
      </c>
      <c r="C6" s="8"/>
      <c r="D6" s="8">
        <f>하반기!$B$3</f>
        <v>440</v>
      </c>
      <c r="E6" s="8">
        <f>하반기!$C$3</f>
        <v>47</v>
      </c>
      <c r="F6" s="8">
        <f>하반기!$D$3</f>
        <v>300</v>
      </c>
    </row>
    <row r="7" spans="1:6" collapsed="1">
      <c r="A7" s="8" t="s">
        <v>78</v>
      </c>
      <c r="B7" s="8"/>
      <c r="C7" s="8"/>
      <c r="D7" s="8">
        <f>AVERAGE(D5:D6)</f>
        <v>495</v>
      </c>
      <c r="E7" s="8">
        <f>AVERAGE(E5:E6)</f>
        <v>51.5</v>
      </c>
      <c r="F7" s="8">
        <f>AVERAGE(F5:F6)</f>
        <v>320</v>
      </c>
    </row>
    <row r="8" spans="1:6" hidden="1" outlineLevel="1">
      <c r="A8" s="8"/>
      <c r="B8" s="8"/>
      <c r="C8" s="8"/>
      <c r="D8" s="8"/>
      <c r="E8" s="8"/>
      <c r="F8" s="8"/>
    </row>
    <row r="9" spans="1:6" hidden="1" outlineLevel="1" collapsed="1">
      <c r="A9" s="8"/>
      <c r="B9" s="8"/>
      <c r="C9" s="8"/>
      <c r="D9" s="8"/>
      <c r="E9" s="8"/>
      <c r="F9" s="8"/>
    </row>
    <row r="10" spans="1:6" hidden="1" outlineLevel="1">
      <c r="A10" s="8"/>
      <c r="B10" s="8" t="s">
        <v>139</v>
      </c>
      <c r="C10" s="8"/>
      <c r="D10" s="8">
        <f>상반기!$B$4</f>
        <v>345</v>
      </c>
      <c r="E10" s="8">
        <f>상반기!$C$4</f>
        <v>89</v>
      </c>
      <c r="F10" s="8">
        <f>상반기!$D$4</f>
        <v>110</v>
      </c>
    </row>
    <row r="11" spans="1:6" hidden="1" outlineLevel="1">
      <c r="A11" s="8"/>
      <c r="B11" s="8" t="s">
        <v>139</v>
      </c>
      <c r="C11" s="8"/>
      <c r="D11" s="8">
        <f>하반기!$B$4</f>
        <v>456</v>
      </c>
      <c r="E11" s="8">
        <f>하반기!$C$4</f>
        <v>234</v>
      </c>
      <c r="F11" s="8">
        <f>하반기!$D$4</f>
        <v>322</v>
      </c>
    </row>
    <row r="12" spans="1:6" collapsed="1">
      <c r="A12" s="8" t="s">
        <v>79</v>
      </c>
      <c r="B12" s="8"/>
      <c r="C12" s="8"/>
      <c r="D12" s="8">
        <f>AVERAGE(D10:D11)</f>
        <v>400.5</v>
      </c>
      <c r="E12" s="8">
        <f>AVERAGE(E10:E11)</f>
        <v>161.5</v>
      </c>
      <c r="F12" s="8">
        <f>AVERAGE(F10:F11)</f>
        <v>216</v>
      </c>
    </row>
    <row r="13" spans="1:6" hidden="1" outlineLevel="1">
      <c r="A13" s="8"/>
      <c r="B13" s="8"/>
      <c r="C13" s="8"/>
      <c r="D13" s="8"/>
      <c r="E13" s="8"/>
      <c r="F13" s="8"/>
    </row>
    <row r="14" spans="1:6" hidden="1" outlineLevel="1" collapsed="1">
      <c r="A14" s="8"/>
      <c r="B14" s="8"/>
      <c r="C14" s="8"/>
      <c r="D14" s="8"/>
      <c r="E14" s="8"/>
      <c r="F14" s="8"/>
    </row>
    <row r="15" spans="1:6" hidden="1" outlineLevel="1">
      <c r="A15" s="8"/>
      <c r="B15" s="8" t="s">
        <v>139</v>
      </c>
      <c r="C15" s="8"/>
      <c r="D15" s="8">
        <f>상반기!$B$5</f>
        <v>789</v>
      </c>
      <c r="E15" s="8">
        <f>상반기!$C$5</f>
        <v>456</v>
      </c>
      <c r="F15" s="8">
        <f>상반기!$D$5</f>
        <v>70</v>
      </c>
    </row>
    <row r="16" spans="1:6" hidden="1" outlineLevel="1">
      <c r="A16" s="8"/>
      <c r="B16" s="8" t="s">
        <v>139</v>
      </c>
      <c r="C16" s="8"/>
      <c r="D16" s="8">
        <f>하반기!$B$5</f>
        <v>556</v>
      </c>
      <c r="E16" s="8">
        <f>하반기!$C$5</f>
        <v>556</v>
      </c>
      <c r="F16" s="8">
        <f>하반기!$D$5</f>
        <v>220</v>
      </c>
    </row>
    <row r="17" spans="1:6" collapsed="1">
      <c r="A17" s="8" t="s">
        <v>80</v>
      </c>
      <c r="B17" s="8"/>
      <c r="C17" s="8"/>
      <c r="D17" s="8">
        <f>AVERAGE(D15:D16)</f>
        <v>672.5</v>
      </c>
      <c r="E17" s="8">
        <f>AVERAGE(E15:E16)</f>
        <v>506</v>
      </c>
      <c r="F17" s="8">
        <f>AVERAGE(F15:F16)</f>
        <v>145</v>
      </c>
    </row>
    <row r="18" spans="1:6" hidden="1" outlineLevel="1">
      <c r="A18" s="8"/>
      <c r="B18" s="8"/>
      <c r="C18" s="8"/>
      <c r="D18" s="8"/>
      <c r="E18" s="8"/>
      <c r="F18" s="8"/>
    </row>
    <row r="19" spans="1:6" hidden="1" outlineLevel="1" collapsed="1">
      <c r="A19" s="8"/>
      <c r="B19" s="8"/>
      <c r="C19" s="8"/>
      <c r="D19" s="8"/>
      <c r="E19" s="8"/>
      <c r="F19" s="8"/>
    </row>
    <row r="20" spans="1:6" hidden="1" outlineLevel="1">
      <c r="A20" s="8"/>
      <c r="B20" s="8" t="s">
        <v>139</v>
      </c>
      <c r="C20" s="8"/>
      <c r="D20" s="8">
        <f>상반기!$B$6</f>
        <v>120</v>
      </c>
      <c r="E20" s="8">
        <f>상반기!$C$6</f>
        <v>98</v>
      </c>
      <c r="F20" s="8">
        <f>상반기!$D$6</f>
        <v>20</v>
      </c>
    </row>
    <row r="21" spans="1:6" hidden="1" outlineLevel="1">
      <c r="A21" s="8"/>
      <c r="B21" s="8" t="s">
        <v>139</v>
      </c>
      <c r="C21" s="8"/>
      <c r="D21" s="8">
        <f>하반기!$B$6</f>
        <v>234</v>
      </c>
      <c r="E21" s="8">
        <f>하반기!$C$6</f>
        <v>100</v>
      </c>
      <c r="F21" s="8">
        <f>하반기!$D$6</f>
        <v>30</v>
      </c>
    </row>
    <row r="22" spans="1:6" collapsed="1">
      <c r="A22" s="8" t="s">
        <v>81</v>
      </c>
      <c r="B22" s="8"/>
      <c r="C22" s="8"/>
      <c r="D22" s="8">
        <f>AVERAGE(D20:D21)</f>
        <v>177</v>
      </c>
      <c r="E22" s="8">
        <f>AVERAGE(E20:E21)</f>
        <v>99</v>
      </c>
      <c r="F22" s="8">
        <f>AVERAGE(F20:F21)</f>
        <v>25</v>
      </c>
    </row>
    <row r="23" spans="1:6" hidden="1" outlineLevel="1">
      <c r="A23" s="8"/>
      <c r="B23" s="8"/>
      <c r="C23" s="8"/>
      <c r="D23" s="8"/>
      <c r="E23" s="8"/>
      <c r="F23" s="8"/>
    </row>
    <row r="24" spans="1:6" hidden="1" outlineLevel="1" collapsed="1">
      <c r="A24" s="8"/>
      <c r="B24" s="8"/>
      <c r="C24" s="8"/>
      <c r="D24" s="8"/>
      <c r="E24" s="8"/>
      <c r="F24" s="8"/>
    </row>
    <row r="25" spans="1:6" hidden="1" outlineLevel="1">
      <c r="A25" s="8"/>
      <c r="B25" s="8" t="s">
        <v>139</v>
      </c>
      <c r="C25" s="8"/>
      <c r="D25" s="8">
        <f>상반기!$B$7</f>
        <v>345</v>
      </c>
      <c r="E25" s="8">
        <f>상반기!$C$7</f>
        <v>123</v>
      </c>
      <c r="F25" s="8">
        <f>상반기!$D$7</f>
        <v>98</v>
      </c>
    </row>
    <row r="26" spans="1:6" hidden="1" outlineLevel="1">
      <c r="A26" s="8"/>
      <c r="B26" s="8" t="s">
        <v>139</v>
      </c>
      <c r="C26" s="8"/>
      <c r="D26" s="8">
        <f>하반기!$B$7</f>
        <v>556</v>
      </c>
      <c r="E26" s="8">
        <f>하반기!$C$7</f>
        <v>145</v>
      </c>
      <c r="F26" s="8">
        <f>하반기!$D$7</f>
        <v>78</v>
      </c>
    </row>
    <row r="27" spans="1:6" collapsed="1">
      <c r="A27" s="8" t="s">
        <v>82</v>
      </c>
      <c r="B27" s="8"/>
      <c r="C27" s="8"/>
      <c r="D27" s="8">
        <f>AVERAGE(D25:D26)</f>
        <v>450.5</v>
      </c>
      <c r="E27" s="8">
        <f>AVERAGE(E25:E26)</f>
        <v>134</v>
      </c>
      <c r="F27" s="8">
        <f>AVERAGE(F25:F26)</f>
        <v>88</v>
      </c>
    </row>
    <row r="28" spans="1:6" hidden="1" outlineLevel="1">
      <c r="A28" s="8"/>
      <c r="B28" s="8"/>
      <c r="C28" s="8"/>
      <c r="D28" s="8"/>
      <c r="E28" s="8"/>
      <c r="F28" s="8"/>
    </row>
    <row r="29" spans="1:6" hidden="1" outlineLevel="1" collapsed="1">
      <c r="A29" s="8"/>
      <c r="B29" s="8"/>
      <c r="C29" s="8"/>
      <c r="D29" s="8"/>
      <c r="E29" s="8"/>
      <c r="F29" s="8"/>
    </row>
    <row r="30" spans="1:6" hidden="1" outlineLevel="1">
      <c r="A30" s="8"/>
      <c r="B30" s="8" t="s">
        <v>139</v>
      </c>
      <c r="C30" s="8"/>
      <c r="D30" s="8">
        <f>상반기!$B$8</f>
        <v>666</v>
      </c>
      <c r="E30" s="8">
        <f>상반기!$C$8</f>
        <v>110</v>
      </c>
      <c r="F30" s="8">
        <f>상반기!$D$8</f>
        <v>89</v>
      </c>
    </row>
    <row r="31" spans="1:6" hidden="1" outlineLevel="1">
      <c r="A31" s="8"/>
      <c r="B31" s="8" t="s">
        <v>139</v>
      </c>
      <c r="C31" s="8"/>
      <c r="D31" s="8">
        <f>하반기!$B$8</f>
        <v>675</v>
      </c>
      <c r="E31" s="8">
        <f>하반기!$C$8</f>
        <v>98</v>
      </c>
      <c r="F31" s="8">
        <f>하반기!$D$8</f>
        <v>65</v>
      </c>
    </row>
    <row r="32" spans="1:6" collapsed="1">
      <c r="A32" s="8" t="s">
        <v>83</v>
      </c>
      <c r="B32" s="8"/>
      <c r="C32" s="8"/>
      <c r="D32" s="8">
        <f>AVERAGE(D30:D31)</f>
        <v>670.5</v>
      </c>
      <c r="E32" s="8">
        <f>AVERAGE(E30:E31)</f>
        <v>104</v>
      </c>
      <c r="F32" s="8">
        <f>AVERAGE(F30:F31)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topLeftCell="A9" workbookViewId="0">
      <selection activeCell="H5" sqref="H5"/>
    </sheetView>
  </sheetViews>
  <sheetFormatPr defaultRowHeight="17.399999999999999"/>
  <cols>
    <col min="1" max="1" width="13" bestFit="1" customWidth="1"/>
    <col min="2" max="2" width="7.09765625" bestFit="1" customWidth="1"/>
    <col min="3" max="3" width="11.3984375" bestFit="1" customWidth="1"/>
    <col min="4" max="4" width="10.8984375" customWidth="1"/>
  </cols>
  <sheetData>
    <row r="1" spans="1:5" ht="21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workbookViewId="0">
      <selection activeCell="I9" sqref="I9"/>
    </sheetView>
  </sheetViews>
  <sheetFormatPr defaultRowHeight="17.399999999999999"/>
  <cols>
    <col min="1" max="1" width="2.5" customWidth="1"/>
    <col min="2" max="2" width="8.69921875" customWidth="1"/>
    <col min="3" max="3" width="8.59765625" customWidth="1"/>
    <col min="4" max="5" width="7.69921875" customWidth="1"/>
    <col min="6" max="6" width="11.8984375" bestFit="1" customWidth="1"/>
    <col min="7" max="7" width="2.1992187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7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7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7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7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7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7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7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7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7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3</vt:i4>
      </vt:variant>
    </vt:vector>
  </HeadingPairs>
  <TitlesOfParts>
    <vt:vector size="13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2023-05-12T01:27:33Z</dcterms:created>
  <dcterms:modified xsi:type="dcterms:W3CDTF">2025-12-23T06:06:27Z</dcterms:modified>
</cp:coreProperties>
</file>