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aac7e81576aa10/바탕 화면/"/>
    </mc:Choice>
  </mc:AlternateContent>
  <xr:revisionPtr revIDLastSave="107" documentId="8_{CD70F8F8-5076-42A8-9C14-27A20FAD1062}" xr6:coauthVersionLast="47" xr6:coauthVersionMax="47" xr10:uidLastSave="{2682BE6C-719C-4535-A98C-1FCB6A017EDE}"/>
  <bookViews>
    <workbookView xWindow="-108" yWindow="-108" windowWidth="23256" windowHeight="12456" activeTab="1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상반기" sheetId="9" r:id="rId5"/>
    <sheet name="하반기" sheetId="10" r:id="rId6"/>
    <sheet name="분석작업-2" sheetId="11" r:id="rId7"/>
    <sheet name="기타작업-1" sheetId="5" r:id="rId8"/>
    <sheet name="기타작업-2" sheetId="6" r:id="rId9"/>
    <sheet name="기타작업-3" sheetId="7" r:id="rId10"/>
  </sheets>
  <definedNames>
    <definedName name="_xlnm._FilterDatabase" localSheetId="0" hidden="1">'기본작업-1'!$B$2:$D$21</definedName>
    <definedName name="_xlnm.Criteria" localSheetId="0">'기본작업-1'!$F$2:$F$3</definedName>
    <definedName name="_xlnm.Extract" localSheetId="0">'기본작업-1'!$F$5:$H$5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D3" i="11"/>
  <c r="E3" i="11"/>
  <c r="E5" i="11" s="1"/>
  <c r="C4" i="11"/>
  <c r="C5" i="11" s="1"/>
  <c r="D4" i="11"/>
  <c r="E4" i="11"/>
  <c r="D5" i="11"/>
  <c r="C6" i="11"/>
  <c r="D6" i="11"/>
  <c r="D8" i="11" s="1"/>
  <c r="E6" i="11"/>
  <c r="E8" i="11" s="1"/>
  <c r="C7" i="11"/>
  <c r="D7" i="11"/>
  <c r="E7" i="11"/>
  <c r="C8" i="11"/>
  <c r="C9" i="11"/>
  <c r="C11" i="11" s="1"/>
  <c r="D9" i="11"/>
  <c r="D11" i="11" s="1"/>
  <c r="E9" i="11"/>
  <c r="C10" i="11"/>
  <c r="D10" i="11"/>
  <c r="E10" i="11"/>
  <c r="E11" i="11" s="1"/>
  <c r="C12" i="11"/>
  <c r="C14" i="11" s="1"/>
  <c r="D12" i="11"/>
  <c r="E12" i="11"/>
  <c r="C13" i="11"/>
  <c r="D13" i="11"/>
  <c r="D14" i="11" s="1"/>
  <c r="E13" i="11"/>
  <c r="E14" i="11"/>
  <c r="C15" i="11"/>
  <c r="D15" i="11"/>
  <c r="E15" i="11"/>
  <c r="E17" i="11" s="1"/>
  <c r="C16" i="11"/>
  <c r="C17" i="11" s="1"/>
  <c r="D16" i="11"/>
  <c r="E16" i="11"/>
  <c r="D17" i="11"/>
  <c r="C18" i="11"/>
  <c r="D18" i="11"/>
  <c r="D20" i="11" s="1"/>
  <c r="E18" i="11"/>
  <c r="E20" i="11" s="1"/>
  <c r="C19" i="11"/>
  <c r="D19" i="11"/>
  <c r="E19" i="11"/>
  <c r="C20" i="11"/>
  <c r="F3" i="1"/>
  <c r="E3" i="8"/>
  <c r="E4" i="8"/>
  <c r="E5" i="8"/>
  <c r="E6" i="8"/>
  <c r="E7" i="8"/>
  <c r="E8" i="8"/>
  <c r="E9" i="8"/>
  <c r="E10" i="8"/>
  <c r="E11" i="8"/>
  <c r="E1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DF8B19-B792-4CD2-93E9-6D43724731DF}" sourceFile="C:\길벗컴활1급\01 엑셀\04 실전모의고사\기말고사.accdb" keepAlive="1" name="기말고사" type="5" refreshedVersion="8" background="1">
    <dbPr connection="Provider=Microsoft.ACE.OLEDB.12.0;User ID=Admin;Data Source=C:\길벗컴활1급\01 엑셀\04 실전모의고사\기말고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" commandType="3"/>
  </connection>
</connections>
</file>

<file path=xl/sharedStrings.xml><?xml version="1.0" encoding="utf-8"?>
<sst xmlns="http://schemas.openxmlformats.org/spreadsheetml/2006/main" count="275" uniqueCount="140">
  <si>
    <t>종목코드</t>
  </si>
  <si>
    <t>종목명</t>
  </si>
  <si>
    <t>현재가</t>
  </si>
  <si>
    <t>A000235</t>
  </si>
  <si>
    <t xml:space="preserve"> 대림산업</t>
  </si>
  <si>
    <t>A004730</t>
  </si>
  <si>
    <t>코오롱</t>
  </si>
  <si>
    <t>A034930</t>
  </si>
  <si>
    <t xml:space="preserve"> 안철수연구소</t>
  </si>
  <si>
    <t>제품 판매 현황</t>
  </si>
  <si>
    <t>구분</t>
  </si>
  <si>
    <t>제품명</t>
  </si>
  <si>
    <t>판매가</t>
  </si>
  <si>
    <t>판매량</t>
  </si>
  <si>
    <t>판매총액</t>
  </si>
  <si>
    <t>미술</t>
  </si>
  <si>
    <t>붓</t>
  </si>
  <si>
    <t>음악</t>
  </si>
  <si>
    <t>멜로디언</t>
  </si>
  <si>
    <t>체육</t>
  </si>
  <si>
    <t>훌라후프</t>
  </si>
  <si>
    <t>탬버린</t>
  </si>
  <si>
    <t>파스텔</t>
  </si>
  <si>
    <t>축구공</t>
  </si>
  <si>
    <t>리코더</t>
  </si>
  <si>
    <t>줄넘기</t>
  </si>
  <si>
    <t>물감</t>
  </si>
  <si>
    <t>미술용품 판매총액 합계</t>
  </si>
  <si>
    <t>[표1]</t>
  </si>
  <si>
    <t>공과대학 성적</t>
  </si>
  <si>
    <t>이름</t>
  </si>
  <si>
    <t>학과</t>
  </si>
  <si>
    <t>중간</t>
  </si>
  <si>
    <t>기말</t>
  </si>
  <si>
    <t>과제</t>
  </si>
  <si>
    <t>가중평균</t>
  </si>
  <si>
    <t>평점</t>
  </si>
  <si>
    <t>임은교</t>
  </si>
  <si>
    <t>기계공학과</t>
  </si>
  <si>
    <t>이동주</t>
  </si>
  <si>
    <t>건축학과</t>
  </si>
  <si>
    <t>김종진</t>
  </si>
  <si>
    <t>토목과</t>
  </si>
  <si>
    <t>김미정</t>
  </si>
  <si>
    <t>김유숙</t>
  </si>
  <si>
    <t>이은성</t>
  </si>
  <si>
    <t>김진수</t>
  </si>
  <si>
    <t>이승선</t>
  </si>
  <si>
    <t>반영비율</t>
  </si>
  <si>
    <t>[표2]</t>
  </si>
  <si>
    <t>평점 관리표</t>
  </si>
  <si>
    <t>D</t>
  </si>
  <si>
    <t>C</t>
  </si>
  <si>
    <t>B</t>
  </si>
  <si>
    <t>A</t>
  </si>
  <si>
    <t>A+</t>
  </si>
  <si>
    <t>[표3]</t>
  </si>
  <si>
    <t>차종에 따른 판매 현황</t>
  </si>
  <si>
    <t>대리점</t>
  </si>
  <si>
    <t>차종</t>
  </si>
  <si>
    <t>상반기 판매량</t>
  </si>
  <si>
    <t>상반기판매액</t>
  </si>
  <si>
    <t>하반기 판매량</t>
  </si>
  <si>
    <t>하반기판매액</t>
  </si>
  <si>
    <t>총판매액</t>
  </si>
  <si>
    <t>동부</t>
  </si>
  <si>
    <t>누비라</t>
  </si>
  <si>
    <t>그랜저</t>
  </si>
  <si>
    <t>북부</t>
  </si>
  <si>
    <t>강남</t>
  </si>
  <si>
    <t>서부</t>
  </si>
  <si>
    <t>코란도</t>
  </si>
  <si>
    <t>판매액</t>
  </si>
  <si>
    <t>냉장고</t>
  </si>
  <si>
    <t>청소기</t>
  </si>
  <si>
    <t>VTR</t>
  </si>
  <si>
    <t>상반기 가전제품 판매현황</t>
    <phoneticPr fontId="1" type="noConversion"/>
  </si>
  <si>
    <t>지점코드</t>
    <phoneticPr fontId="1" type="noConversion"/>
  </si>
  <si>
    <t>MK21</t>
    <phoneticPr fontId="1" type="noConversion"/>
  </si>
  <si>
    <t>MK20</t>
    <phoneticPr fontId="1" type="noConversion"/>
  </si>
  <si>
    <t>KM54</t>
    <phoneticPr fontId="1" type="noConversion"/>
  </si>
  <si>
    <t>CK53</t>
    <phoneticPr fontId="1" type="noConversion"/>
  </si>
  <si>
    <t>CK23</t>
    <phoneticPr fontId="1" type="noConversion"/>
  </si>
  <si>
    <t>KM95</t>
    <phoneticPr fontId="1" type="noConversion"/>
  </si>
  <si>
    <t>하반기 가전제품 판매현황</t>
    <phoneticPr fontId="1" type="noConversion"/>
  </si>
  <si>
    <t>상반기/하반기 가전제품 판매현황</t>
    <phoneticPr fontId="1" type="noConversion"/>
  </si>
  <si>
    <t>판매원별 판매 현황</t>
  </si>
  <si>
    <t>품목</t>
  </si>
  <si>
    <t>판매원</t>
  </si>
  <si>
    <t>판매일자</t>
  </si>
  <si>
    <t>구매자수</t>
  </si>
  <si>
    <t>문구류</t>
  </si>
  <si>
    <t>강석현</t>
  </si>
  <si>
    <t>프린터소모품</t>
  </si>
  <si>
    <t>나하연</t>
  </si>
  <si>
    <t>OHP필름</t>
  </si>
  <si>
    <t>배한석</t>
  </si>
  <si>
    <t>건전지</t>
  </si>
  <si>
    <t>견고한</t>
  </si>
  <si>
    <t>모한나</t>
  </si>
  <si>
    <t>길나무</t>
  </si>
  <si>
    <t>이동수</t>
  </si>
  <si>
    <t>누구나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</si>
  <si>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</si>
  <si>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</si>
  <si>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</si>
  <si>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</si>
  <si>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</si>
  <si>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</si>
  <si>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</si>
  <si>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</si>
  <si>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순이익</t>
    <phoneticPr fontId="1" type="noConversion"/>
  </si>
  <si>
    <t>재고없음</t>
    <phoneticPr fontId="1" type="noConversion"/>
  </si>
  <si>
    <t>매출 관리</t>
  </si>
  <si>
    <t>[참조표]</t>
  </si>
  <si>
    <t>수량</t>
  </si>
  <si>
    <t>단가</t>
  </si>
  <si>
    <t>영업담당</t>
  </si>
  <si>
    <t>컴퓨터</t>
  </si>
  <si>
    <t>김을동</t>
  </si>
  <si>
    <t>홈시어터</t>
  </si>
  <si>
    <t>홍길동</t>
  </si>
  <si>
    <t>이한나</t>
  </si>
  <si>
    <t>세탁기</t>
  </si>
  <si>
    <t>염정희</t>
  </si>
  <si>
    <t>학과별순위</t>
    <phoneticPr fontId="1" type="noConversion"/>
  </si>
  <si>
    <t>A034930</t>
    <phoneticPr fontId="1" type="noConversion"/>
  </si>
  <si>
    <t xml:space="preserve"> 안철수연구소</t>
    <phoneticPr fontId="1" type="noConversion"/>
  </si>
  <si>
    <t>길벗연구소</t>
    <phoneticPr fontId="1" type="noConversion"/>
  </si>
  <si>
    <t xml:space="preserve"> 길벗연구소</t>
    <phoneticPr fontId="1" type="noConversion"/>
  </si>
  <si>
    <t>A034989</t>
    <phoneticPr fontId="1" type="noConversion"/>
  </si>
  <si>
    <t>조건</t>
    <phoneticPr fontId="1" type="noConversion"/>
  </si>
  <si>
    <t>총합계</t>
  </si>
  <si>
    <t>경영</t>
  </si>
  <si>
    <t>전산</t>
  </si>
  <si>
    <t>합계 : 종합</t>
  </si>
  <si>
    <t>학번</t>
  </si>
  <si>
    <t>221001-231000</t>
  </si>
  <si>
    <t>231001-241000</t>
  </si>
  <si>
    <t>1급b형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</si>
</sst>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mm&quot;월&quot;\ dd&quot;일&quot;"/>
    <numFmt numFmtId="178" formatCode="#,##0_ "/>
    <numFmt numFmtId="179" formatCode="0.0%"/>
    <numFmt numFmtId="180" formatCode="[Red][&gt;0]&quot;▲ &quot;#,###;[Blue][&lt;0]&quot;▼ &quot;#,###;0;&quot;매진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8" xfId="1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4" fillId="0" borderId="0" xfId="0" applyFont="1">
      <alignment vertical="center"/>
    </xf>
    <xf numFmtId="178" fontId="0" fillId="0" borderId="8" xfId="0" applyNumberForma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41" fontId="0" fillId="0" borderId="8" xfId="1" applyFont="1" applyBorder="1" applyProtection="1">
      <alignment vertical="center"/>
      <protection locked="0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180" fontId="0" fillId="0" borderId="8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CF3B5FDD-78B8-4DFD-B3E5-2E767F00BC1C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ysClr val="windowText" lastClr="000000"/>
                </a:solidFill>
              </a:rPr>
              <a:t>미술</a:t>
            </a:r>
            <a:r>
              <a:rPr lang="en-US" altLang="ko-KR" b="1">
                <a:solidFill>
                  <a:sysClr val="windowText" lastClr="000000"/>
                </a:solidFill>
              </a:rPr>
              <a:t>/</a:t>
            </a:r>
            <a:r>
              <a:rPr lang="ko-KR" altLang="en-US" b="1">
                <a:solidFill>
                  <a:sysClr val="windowText" lastClr="000000"/>
                </a:solidFill>
              </a:rPr>
              <a:t>음악 관련 제품의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'기본작업-2'!$E$2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('기본작업-2'!$B$3:$B$4,'기본작업-2'!$B$6:$B$7,'기본작업-2'!$B$9,'기본작업-2'!$B$11)</c:f>
              <c:strCache>
                <c:ptCount val="6"/>
                <c:pt idx="0">
                  <c:v>붓</c:v>
                </c:pt>
                <c:pt idx="1">
                  <c:v>멜로디언</c:v>
                </c:pt>
                <c:pt idx="2">
                  <c:v>탬버린</c:v>
                </c:pt>
                <c:pt idx="3">
                  <c:v>파스텔</c:v>
                </c:pt>
                <c:pt idx="4">
                  <c:v>리코더</c:v>
                </c:pt>
                <c:pt idx="5">
                  <c:v>물감</c:v>
                </c:pt>
              </c:strCache>
            </c:strRef>
          </c:cat>
          <c:val>
            <c:numRef>
              <c:f>('기본작업-2'!$E$3:$E$4,'기본작업-2'!$E$6:$E$7,'기본작업-2'!$E$9,'기본작업-2'!$E$11)</c:f>
              <c:numCache>
                <c:formatCode>_(* #,##0_);_(* \(#,##0\);_(* "-"_);_(@_)</c:formatCode>
                <c:ptCount val="6"/>
                <c:pt idx="0">
                  <c:v>173600</c:v>
                </c:pt>
                <c:pt idx="1">
                  <c:v>436800</c:v>
                </c:pt>
                <c:pt idx="2">
                  <c:v>364000</c:v>
                </c:pt>
                <c:pt idx="3">
                  <c:v>312000</c:v>
                </c:pt>
                <c:pt idx="4">
                  <c:v>224100</c:v>
                </c:pt>
                <c:pt idx="5">
                  <c:v>283500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A31-BF1A-C99B52C0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38752"/>
        <c:axId val="1924741152"/>
      </c:lineChart>
      <c:catAx>
        <c:axId val="192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41152"/>
        <c:crosses val="autoZero"/>
        <c:auto val="1"/>
        <c:lblAlgn val="ctr"/>
        <c:lblOffset val="100"/>
        <c:noMultiLvlLbl val="0"/>
      </c:catAx>
      <c:valAx>
        <c:axId val="19247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387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'기타작업-1'!$B$1:$E$1</c:f>
          <c:strCache>
            <c:ptCount val="4"/>
            <c:pt idx="0">
              <c:v>판매원별 판매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'기타작업-1'!$E$3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32927"/>
        <c:axId val="427516127"/>
      </c:areaChart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판매액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'기타작업-1'!$C$4:$C$11</c:f>
              <c:numCache>
                <c:formatCode>#,##0_);[Red]\(#,##0\)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85933424"/>
        <c:axId val="1985941104"/>
      </c:barChart>
      <c:catAx>
        <c:axId val="19859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41104"/>
        <c:crosses val="autoZero"/>
        <c:auto val="1"/>
        <c:lblAlgn val="ctr"/>
        <c:lblOffset val="100"/>
        <c:noMultiLvlLbl val="0"/>
      </c:catAx>
      <c:valAx>
        <c:axId val="19859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ysClr val="windowText" lastClr="000000"/>
                    </a:solidFill>
                  </a:rPr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33424"/>
        <c:crosses val="autoZero"/>
        <c:crossBetween val="midCat"/>
        <c:majorUnit val="400000"/>
      </c:valAx>
      <c:valAx>
        <c:axId val="4275161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7532927"/>
        <c:crosses val="max"/>
        <c:crossBetween val="between"/>
      </c:valAx>
      <c:catAx>
        <c:axId val="427532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16127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101600</xdr:rowOff>
    </xdr:from>
    <xdr:to>
      <xdr:col>12</xdr:col>
      <xdr:colOff>0</xdr:colOff>
      <xdr:row>14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2</xdr:row>
      <xdr:rowOff>0</xdr:rowOff>
    </xdr:from>
    <xdr:to>
      <xdr:col>8</xdr:col>
      <xdr:colOff>327025</xdr:colOff>
      <xdr:row>10</xdr:row>
      <xdr:rowOff>19050</xdr:rowOff>
    </xdr:to>
    <xdr:pic>
      <xdr:nvPicPr>
        <xdr:cNvPr id="2" name="그림 1" descr="C:\Program Files\Microsoft Office\MEDIA\CAGCAT10\j0217698.wm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87680"/>
          <a:ext cx="1706245" cy="178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7AFA1730-F4EE-696B-2CEF-91DFEED5176D}"/>
            </a:ext>
          </a:extLst>
        </xdr:cNvPr>
        <xdr:cNvSpPr/>
      </xdr:nvSpPr>
      <xdr:spPr>
        <a:xfrm>
          <a:off x="3756660" y="441960"/>
          <a:ext cx="102870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아이콘보기" textlink="">
      <xdr:nvSpPr>
        <xdr:cNvPr id="3" name="사각형: 빗면 2">
          <a:extLst>
            <a:ext uri="{FF2B5EF4-FFF2-40B4-BE49-F238E27FC236}">
              <a16:creationId xmlns:a16="http://schemas.microsoft.com/office/drawing/2014/main" id="{7C256EF8-0722-EE48-C74A-6BBAA720A441}"/>
            </a:ext>
          </a:extLst>
        </xdr:cNvPr>
        <xdr:cNvSpPr/>
      </xdr:nvSpPr>
      <xdr:spPr>
        <a:xfrm>
          <a:off x="3756660" y="1104900"/>
          <a:ext cx="102870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아이콘보기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6</xdr:col>
          <xdr:colOff>640080</xdr:colOff>
          <xdr:row>1</xdr:row>
          <xdr:rowOff>76200</xdr:rowOff>
        </xdr:to>
        <xdr:sp macro="" textlink="">
          <xdr:nvSpPr>
            <xdr:cNvPr id="3073" name="cmd매출현황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설아" refreshedDate="45770.985113657407" backgroundQuery="1" createdVersion="8" refreshedVersion="8" minRefreshableVersion="3" recordCount="26" xr:uid="{135A0A32-20A0-4ED1-A8A8-2E242FEE94EF}">
  <cacheSource type="external" connectionId="1"/>
  <cacheFields count="10">
    <cacheField name="학번" numFmtId="0">
      <sharedItems containsSemiMixedTypes="0" containsString="0" containsNumber="1" containsInteger="1" minValue="221001" maxValue="231036" count="26">
        <n v="221001"/>
        <n v="221002"/>
        <n v="221003"/>
        <n v="221004"/>
        <n v="221005"/>
        <n v="221006"/>
        <n v="221008"/>
        <n v="221010"/>
        <n v="221013"/>
        <n v="221014"/>
        <n v="221015"/>
        <n v="221017"/>
        <n v="221018"/>
        <n v="231020"/>
        <n v="231021"/>
        <n v="231023"/>
        <n v="231024"/>
        <n v="231026"/>
        <n v="231027"/>
        <n v="231028"/>
        <n v="231029"/>
        <n v="231030"/>
        <n v="231033"/>
        <n v="231034"/>
        <n v="231035"/>
        <n v="231036"/>
      </sharedItems>
      <fieldGroup base="0">
        <rangePr startNum="221001" endNum="231036" groupInterval="10000"/>
        <groupItems count="4">
          <s v="&lt;221001"/>
          <s v="221001-231000"/>
          <s v="231001-241000"/>
          <s v="&gt;241001"/>
        </groupItems>
      </fieldGroup>
    </cacheField>
    <cacheField name="이름" numFmtId="0">
      <sharedItems count="26">
        <s v="홍길동"/>
        <s v="강감찬"/>
        <s v="이순신"/>
        <s v="이율곡"/>
        <s v="성삼문"/>
        <s v="정약용"/>
        <s v="김준석"/>
        <s v="서원석"/>
        <s v="김상철"/>
        <s v="최옥자"/>
        <s v="한영희"/>
        <s v="송현우"/>
        <s v="이욱현"/>
        <s v="심상섭"/>
        <s v="이창섭"/>
        <s v="진양혜"/>
        <s v="김미숙"/>
        <s v="오성식"/>
        <s v="배동진"/>
        <s v="이창명"/>
        <s v="배유정"/>
        <s v="이무열"/>
        <s v="양창석"/>
        <s v="서호형"/>
        <s v="이철형"/>
        <s v="조숙희"/>
      </sharedItems>
    </cacheField>
    <cacheField name="학과" numFmtId="0">
      <sharedItems count="2">
        <s v="경영"/>
        <s v="전산"/>
      </sharedItems>
    </cacheField>
    <cacheField name="과제" numFmtId="0">
      <sharedItems containsSemiMixedTypes="0" containsString="0" containsNumber="1" containsInteger="1" minValue="40" maxValue="97" count="21">
        <n v="60"/>
        <n v="50"/>
        <n v="90"/>
        <n v="40"/>
        <n v="88"/>
        <n v="72"/>
        <n v="77"/>
        <n v="79"/>
        <n v="65"/>
        <n v="52"/>
        <n v="76"/>
        <n v="86"/>
        <n v="84"/>
        <n v="68"/>
        <n v="64"/>
        <n v="82"/>
        <n v="97"/>
        <n v="55"/>
        <n v="89"/>
        <n v="87"/>
        <n v="93"/>
      </sharedItems>
    </cacheField>
    <cacheField name="중간" numFmtId="0">
      <sharedItems containsSemiMixedTypes="0" containsString="0" containsNumber="1" containsInteger="1" minValue="50" maxValue="100" count="18">
        <n v="60"/>
        <n v="70"/>
        <n v="50"/>
        <n v="80"/>
        <n v="100"/>
        <n v="90"/>
        <n v="81"/>
        <n v="96"/>
        <n v="77"/>
        <n v="94"/>
        <n v="73"/>
        <n v="78"/>
        <n v="65"/>
        <n v="66"/>
        <n v="59"/>
        <n v="68"/>
        <n v="88"/>
        <n v="56"/>
      </sharedItems>
    </cacheField>
    <cacheField name="기말" numFmtId="0">
      <sharedItems containsSemiMixedTypes="0" containsString="0" containsNumber="1" containsInteger="1" minValue="50" maxValue="100" count="19">
        <n v="90"/>
        <n v="100"/>
        <n v="80"/>
        <n v="77"/>
        <n v="67"/>
        <n v="50"/>
        <n v="76"/>
        <n v="55"/>
        <n v="87"/>
        <n v="71"/>
        <n v="69"/>
        <n v="81"/>
        <n v="97"/>
        <n v="56"/>
        <n v="62"/>
        <n v="72"/>
        <n v="73"/>
        <n v="91"/>
        <n v="51"/>
      </sharedItems>
    </cacheField>
    <cacheField name="종합" numFmtId="0">
      <sharedItems containsSemiMixedTypes="0" containsString="0" containsNumber="1" containsInteger="1" minValue="185" maxValue="260" count="21">
        <n v="210"/>
        <n v="240"/>
        <n v="200"/>
        <n v="260"/>
        <n v="246"/>
        <n v="235"/>
        <n v="204"/>
        <n v="249"/>
        <n v="205"/>
        <n v="185"/>
        <n v="228"/>
        <n v="223"/>
        <n v="199"/>
        <n v="220"/>
        <n v="232"/>
        <n v="237"/>
        <n v="196"/>
        <n v="211"/>
        <n v="247"/>
        <n v="221"/>
        <n v="203"/>
      </sharedItems>
    </cacheField>
    <cacheField name="가중평균" numFmtId="0">
      <sharedItems containsSemiMixedTypes="0" containsString="0" containsNumber="1" containsInteger="1" minValue="65" maxValue="95" count="19">
        <n v="76"/>
        <n v="78"/>
        <n v="85"/>
        <n v="74"/>
        <n v="95"/>
        <n v="90"/>
        <n v="82"/>
        <n v="69"/>
        <n v="87"/>
        <n v="72"/>
        <n v="65"/>
        <n v="81"/>
        <n v="77"/>
        <n v="71"/>
        <n v="80"/>
        <n v="70"/>
        <n v="79"/>
        <n v="88"/>
        <n v="67"/>
      </sharedItems>
    </cacheField>
    <cacheField name="중간석차" numFmtId="0">
      <sharedItems containsSemiMixedTypes="0" containsString="0" containsNumber="1" containsInteger="1" minValue="1" maxValue="36" count="24">
        <n v="22"/>
        <n v="19"/>
        <n v="7"/>
        <n v="24"/>
        <n v="1"/>
        <n v="4"/>
        <n v="12"/>
        <n v="32"/>
        <n v="6"/>
        <n v="25"/>
        <n v="36"/>
        <n v="13"/>
        <n v="20"/>
        <n v="26"/>
        <n v="16"/>
        <n v="28"/>
        <n v="17"/>
        <n v="15"/>
        <n v="29"/>
        <n v="27"/>
        <n v="5"/>
        <n v="34"/>
        <n v="23"/>
        <n v="35"/>
      </sharedItems>
    </cacheField>
    <cacheField name="기말학점" numFmtId="0">
      <sharedItems count="4">
        <s v="C"/>
        <s v="B"/>
        <s v="A"/>
        <s v="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1"/>
    <x v="1"/>
    <x v="0"/>
  </r>
  <r>
    <x v="2"/>
    <x v="2"/>
    <x v="1"/>
    <x v="2"/>
    <x v="2"/>
    <x v="1"/>
    <x v="1"/>
    <x v="2"/>
    <x v="2"/>
    <x v="1"/>
  </r>
  <r>
    <x v="3"/>
    <x v="3"/>
    <x v="1"/>
    <x v="3"/>
    <x v="3"/>
    <x v="2"/>
    <x v="2"/>
    <x v="3"/>
    <x v="3"/>
    <x v="0"/>
  </r>
  <r>
    <x v="4"/>
    <x v="4"/>
    <x v="0"/>
    <x v="0"/>
    <x v="4"/>
    <x v="1"/>
    <x v="3"/>
    <x v="4"/>
    <x v="4"/>
    <x v="2"/>
  </r>
  <r>
    <x v="5"/>
    <x v="5"/>
    <x v="0"/>
    <x v="2"/>
    <x v="5"/>
    <x v="2"/>
    <x v="3"/>
    <x v="5"/>
    <x v="5"/>
    <x v="2"/>
  </r>
  <r>
    <x v="6"/>
    <x v="6"/>
    <x v="1"/>
    <x v="4"/>
    <x v="6"/>
    <x v="3"/>
    <x v="4"/>
    <x v="2"/>
    <x v="2"/>
    <x v="1"/>
  </r>
  <r>
    <x v="7"/>
    <x v="7"/>
    <x v="0"/>
    <x v="5"/>
    <x v="7"/>
    <x v="4"/>
    <x v="5"/>
    <x v="6"/>
    <x v="6"/>
    <x v="1"/>
  </r>
  <r>
    <x v="8"/>
    <x v="8"/>
    <x v="1"/>
    <x v="6"/>
    <x v="8"/>
    <x v="5"/>
    <x v="6"/>
    <x v="7"/>
    <x v="7"/>
    <x v="3"/>
  </r>
  <r>
    <x v="9"/>
    <x v="9"/>
    <x v="0"/>
    <x v="7"/>
    <x v="9"/>
    <x v="6"/>
    <x v="7"/>
    <x v="8"/>
    <x v="8"/>
    <x v="1"/>
  </r>
  <r>
    <x v="10"/>
    <x v="10"/>
    <x v="0"/>
    <x v="8"/>
    <x v="10"/>
    <x v="4"/>
    <x v="8"/>
    <x v="9"/>
    <x v="9"/>
    <x v="0"/>
  </r>
  <r>
    <x v="11"/>
    <x v="11"/>
    <x v="1"/>
    <x v="9"/>
    <x v="11"/>
    <x v="7"/>
    <x v="9"/>
    <x v="10"/>
    <x v="10"/>
    <x v="3"/>
  </r>
  <r>
    <x v="12"/>
    <x v="12"/>
    <x v="0"/>
    <x v="10"/>
    <x v="12"/>
    <x v="8"/>
    <x v="10"/>
    <x v="11"/>
    <x v="11"/>
    <x v="1"/>
  </r>
  <r>
    <x v="13"/>
    <x v="13"/>
    <x v="1"/>
    <x v="11"/>
    <x v="13"/>
    <x v="9"/>
    <x v="11"/>
    <x v="12"/>
    <x v="12"/>
    <x v="0"/>
  </r>
  <r>
    <x v="14"/>
    <x v="14"/>
    <x v="0"/>
    <x v="12"/>
    <x v="1"/>
    <x v="10"/>
    <x v="11"/>
    <x v="12"/>
    <x v="12"/>
    <x v="0"/>
  </r>
  <r>
    <x v="15"/>
    <x v="15"/>
    <x v="1"/>
    <x v="13"/>
    <x v="2"/>
    <x v="11"/>
    <x v="12"/>
    <x v="13"/>
    <x v="13"/>
    <x v="0"/>
  </r>
  <r>
    <x v="16"/>
    <x v="16"/>
    <x v="0"/>
    <x v="14"/>
    <x v="14"/>
    <x v="12"/>
    <x v="13"/>
    <x v="14"/>
    <x v="14"/>
    <x v="1"/>
  </r>
  <r>
    <x v="17"/>
    <x v="17"/>
    <x v="1"/>
    <x v="11"/>
    <x v="15"/>
    <x v="13"/>
    <x v="0"/>
    <x v="15"/>
    <x v="15"/>
    <x v="0"/>
  </r>
  <r>
    <x v="18"/>
    <x v="18"/>
    <x v="0"/>
    <x v="15"/>
    <x v="16"/>
    <x v="14"/>
    <x v="14"/>
    <x v="16"/>
    <x v="16"/>
    <x v="0"/>
  </r>
  <r>
    <x v="19"/>
    <x v="19"/>
    <x v="1"/>
    <x v="16"/>
    <x v="15"/>
    <x v="15"/>
    <x v="15"/>
    <x v="14"/>
    <x v="17"/>
    <x v="1"/>
  </r>
  <r>
    <x v="20"/>
    <x v="20"/>
    <x v="1"/>
    <x v="17"/>
    <x v="15"/>
    <x v="16"/>
    <x v="16"/>
    <x v="15"/>
    <x v="18"/>
    <x v="0"/>
  </r>
  <r>
    <x v="21"/>
    <x v="21"/>
    <x v="1"/>
    <x v="18"/>
    <x v="13"/>
    <x v="13"/>
    <x v="17"/>
    <x v="13"/>
    <x v="19"/>
    <x v="0"/>
  </r>
  <r>
    <x v="22"/>
    <x v="22"/>
    <x v="1"/>
    <x v="10"/>
    <x v="3"/>
    <x v="17"/>
    <x v="18"/>
    <x v="17"/>
    <x v="20"/>
    <x v="1"/>
  </r>
  <r>
    <x v="23"/>
    <x v="23"/>
    <x v="0"/>
    <x v="9"/>
    <x v="17"/>
    <x v="3"/>
    <x v="9"/>
    <x v="18"/>
    <x v="21"/>
    <x v="3"/>
  </r>
  <r>
    <x v="24"/>
    <x v="24"/>
    <x v="1"/>
    <x v="19"/>
    <x v="11"/>
    <x v="13"/>
    <x v="19"/>
    <x v="3"/>
    <x v="22"/>
    <x v="0"/>
  </r>
  <r>
    <x v="25"/>
    <x v="25"/>
    <x v="1"/>
    <x v="20"/>
    <x v="14"/>
    <x v="18"/>
    <x v="20"/>
    <x v="18"/>
    <x v="2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FB41DD-432C-473B-856A-8F742355F9A4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:D6" firstHeaderRow="1" firstDataRow="2" firstDataCol="1"/>
  <pivotFields count="10">
    <pivotField axis="axisRow" compact="0" showAll="0">
      <items count="5">
        <item x="0"/>
        <item x="1"/>
        <item x="2"/>
        <item x="3"/>
        <item t="default"/>
      </items>
    </pivotField>
    <pivotField compact="0" showAll="0"/>
    <pivotField axis="axisCol" compact="0" showAll="0">
      <items count="3">
        <item x="0"/>
        <item x="1"/>
        <item t="default"/>
      </items>
    </pivotField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</pivotFields>
  <rowFields count="1">
    <field x="0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합계 : 종합" fld="6" showDataAs="percentOfRow" baseField="0" baseItem="0" numFmtId="179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1:H21"/>
  <sheetViews>
    <sheetView topLeftCell="A6" workbookViewId="0">
      <selection activeCell="L13" sqref="L13"/>
    </sheetView>
  </sheetViews>
  <sheetFormatPr defaultRowHeight="17.399999999999999"/>
  <cols>
    <col min="1" max="1" width="5.59765625" customWidth="1"/>
    <col min="2" max="2" width="10.8984375" customWidth="1"/>
    <col min="3" max="3" width="13.69921875" bestFit="1" customWidth="1"/>
    <col min="4" max="4" width="12.8984375" customWidth="1"/>
  </cols>
  <sheetData>
    <row r="1" spans="2:8" ht="18" thickBot="1"/>
    <row r="2" spans="2:8" ht="18" thickBot="1">
      <c r="B2" s="1" t="s">
        <v>0</v>
      </c>
      <c r="C2" s="2" t="s">
        <v>1</v>
      </c>
      <c r="D2" s="3" t="s">
        <v>2</v>
      </c>
      <c r="F2" s="26" t="s">
        <v>131</v>
      </c>
    </row>
    <row r="3" spans="2:8" ht="18" thickTop="1">
      <c r="B3" s="4" t="s">
        <v>3</v>
      </c>
      <c r="C3" s="5" t="s">
        <v>4</v>
      </c>
      <c r="D3" s="6">
        <v>52700</v>
      </c>
      <c r="F3" t="b">
        <f>AND(C3="코오롱",MEDIAN($D$3:$D$21)&gt;$D3)</f>
        <v>0</v>
      </c>
    </row>
    <row r="4" spans="2:8" ht="18" thickBot="1">
      <c r="B4" s="7" t="s">
        <v>3</v>
      </c>
      <c r="C4" s="8" t="s">
        <v>4</v>
      </c>
      <c r="D4" s="9">
        <v>12450</v>
      </c>
    </row>
    <row r="5" spans="2:8" ht="18" thickBot="1">
      <c r="B5" s="7" t="s">
        <v>5</v>
      </c>
      <c r="C5" s="8" t="s">
        <v>6</v>
      </c>
      <c r="D5" s="9">
        <v>22000</v>
      </c>
      <c r="F5" s="1" t="s">
        <v>0</v>
      </c>
      <c r="G5" s="2" t="s">
        <v>1</v>
      </c>
      <c r="H5" s="3" t="s">
        <v>2</v>
      </c>
    </row>
    <row r="6" spans="2:8" ht="18" thickTop="1">
      <c r="B6" s="7" t="s">
        <v>3</v>
      </c>
      <c r="C6" s="8" t="s">
        <v>4</v>
      </c>
      <c r="D6" s="9">
        <v>22000</v>
      </c>
      <c r="F6" s="7" t="s">
        <v>5</v>
      </c>
      <c r="G6" s="8" t="s">
        <v>6</v>
      </c>
      <c r="H6" s="9">
        <v>22000</v>
      </c>
    </row>
    <row r="7" spans="2:8">
      <c r="B7" s="7" t="s">
        <v>126</v>
      </c>
      <c r="C7" s="8" t="s">
        <v>127</v>
      </c>
      <c r="D7" s="9">
        <v>14200</v>
      </c>
      <c r="F7" s="7" t="s">
        <v>5</v>
      </c>
      <c r="G7" s="8" t="s">
        <v>6</v>
      </c>
      <c r="H7" s="9">
        <v>6600</v>
      </c>
    </row>
    <row r="8" spans="2:8">
      <c r="B8" s="7" t="s">
        <v>5</v>
      </c>
      <c r="C8" s="8" t="s">
        <v>6</v>
      </c>
      <c r="D8" s="9">
        <v>6600</v>
      </c>
      <c r="F8" s="7" t="s">
        <v>5</v>
      </c>
      <c r="G8" s="8" t="s">
        <v>6</v>
      </c>
      <c r="H8" s="9">
        <v>30050</v>
      </c>
    </row>
    <row r="9" spans="2:8" ht="18" thickBot="1">
      <c r="B9" s="7" t="s">
        <v>7</v>
      </c>
      <c r="C9" s="8" t="s">
        <v>127</v>
      </c>
      <c r="D9" s="9">
        <v>86700</v>
      </c>
      <c r="F9" s="10" t="s">
        <v>5</v>
      </c>
      <c r="G9" s="11" t="s">
        <v>6</v>
      </c>
      <c r="H9" s="12">
        <v>17950</v>
      </c>
    </row>
    <row r="10" spans="2:8">
      <c r="B10" s="7" t="s">
        <v>3</v>
      </c>
      <c r="C10" s="8" t="s">
        <v>4</v>
      </c>
      <c r="D10" s="9">
        <v>310000</v>
      </c>
    </row>
    <row r="11" spans="2:8">
      <c r="B11" s="7" t="s">
        <v>5</v>
      </c>
      <c r="C11" s="8" t="s">
        <v>6</v>
      </c>
      <c r="D11" s="9">
        <v>388500</v>
      </c>
    </row>
    <row r="12" spans="2:8">
      <c r="B12" s="7" t="s">
        <v>130</v>
      </c>
      <c r="C12" s="8" t="s">
        <v>128</v>
      </c>
      <c r="D12" s="9">
        <v>46950</v>
      </c>
    </row>
    <row r="13" spans="2:8">
      <c r="B13" s="7" t="s">
        <v>5</v>
      </c>
      <c r="C13" s="8" t="s">
        <v>6</v>
      </c>
      <c r="D13" s="9">
        <v>30050</v>
      </c>
    </row>
    <row r="14" spans="2:8">
      <c r="B14" s="7" t="s">
        <v>7</v>
      </c>
      <c r="C14" s="8" t="s">
        <v>8</v>
      </c>
      <c r="D14" s="9">
        <v>5430</v>
      </c>
    </row>
    <row r="15" spans="2:8">
      <c r="B15" s="7" t="s">
        <v>5</v>
      </c>
      <c r="C15" s="8" t="s">
        <v>6</v>
      </c>
      <c r="D15" s="9">
        <v>68200</v>
      </c>
    </row>
    <row r="16" spans="2:8">
      <c r="B16" s="7" t="s">
        <v>7</v>
      </c>
      <c r="C16" s="8" t="s">
        <v>8</v>
      </c>
      <c r="D16" s="9">
        <v>33250</v>
      </c>
    </row>
    <row r="17" spans="2:4">
      <c r="B17" s="7" t="s">
        <v>3</v>
      </c>
      <c r="C17" s="8" t="s">
        <v>4</v>
      </c>
      <c r="D17" s="9">
        <v>305500</v>
      </c>
    </row>
    <row r="18" spans="2:4">
      <c r="B18" s="7" t="s">
        <v>5</v>
      </c>
      <c r="C18" s="8" t="s">
        <v>6</v>
      </c>
      <c r="D18" s="9">
        <v>51400</v>
      </c>
    </row>
    <row r="19" spans="2:4">
      <c r="B19" s="7" t="s">
        <v>3</v>
      </c>
      <c r="C19" s="8" t="s">
        <v>4</v>
      </c>
      <c r="D19" s="9">
        <v>17100</v>
      </c>
    </row>
    <row r="20" spans="2:4">
      <c r="B20" s="7" t="s">
        <v>130</v>
      </c>
      <c r="C20" s="8" t="s">
        <v>129</v>
      </c>
      <c r="D20" s="9">
        <v>45000</v>
      </c>
    </row>
    <row r="21" spans="2:4" ht="18" thickBot="1">
      <c r="B21" s="10" t="s">
        <v>5</v>
      </c>
      <c r="C21" s="11" t="s">
        <v>6</v>
      </c>
      <c r="D21" s="12">
        <v>17950</v>
      </c>
    </row>
  </sheetData>
  <phoneticPr fontId="1" type="noConversion"/>
  <conditionalFormatting sqref="B3:D21">
    <cfRule type="expression" dxfId="0" priority="1">
      <formula>AND(IFERROR(SEARCH("4",$B3),FALSE),RIGHT($C3,3)="연구소")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I8"/>
  <sheetViews>
    <sheetView workbookViewId="0">
      <selection activeCell="M33" sqref="M33"/>
    </sheetView>
  </sheetViews>
  <sheetFormatPr defaultRowHeight="17.399999999999999"/>
  <cols>
    <col min="7" max="7" width="12" customWidth="1"/>
    <col min="8" max="8" width="11.3984375" customWidth="1"/>
  </cols>
  <sheetData>
    <row r="1" spans="1:9" ht="21">
      <c r="A1" s="21" t="s">
        <v>113</v>
      </c>
    </row>
    <row r="3" spans="1:9">
      <c r="G3" t="s">
        <v>114</v>
      </c>
    </row>
    <row r="4" spans="1:9">
      <c r="A4" s="22" t="s">
        <v>11</v>
      </c>
      <c r="B4" s="22" t="s">
        <v>115</v>
      </c>
      <c r="C4" s="22" t="s">
        <v>116</v>
      </c>
      <c r="D4" s="22" t="s">
        <v>117</v>
      </c>
      <c r="E4" s="22" t="s">
        <v>72</v>
      </c>
      <c r="G4" s="22" t="s">
        <v>11</v>
      </c>
      <c r="H4" s="22" t="s">
        <v>116</v>
      </c>
      <c r="I4" s="22" t="s">
        <v>117</v>
      </c>
    </row>
    <row r="5" spans="1:9">
      <c r="A5" s="23" t="s">
        <v>118</v>
      </c>
      <c r="B5" s="24">
        <v>1</v>
      </c>
      <c r="C5" s="23">
        <v>850000</v>
      </c>
      <c r="D5" s="23" t="s">
        <v>119</v>
      </c>
      <c r="E5" s="23">
        <v>850000</v>
      </c>
      <c r="G5" t="s">
        <v>118</v>
      </c>
      <c r="H5" s="25">
        <v>850000</v>
      </c>
      <c r="I5" t="s">
        <v>119</v>
      </c>
    </row>
    <row r="6" spans="1:9">
      <c r="G6" t="s">
        <v>120</v>
      </c>
      <c r="H6" s="25">
        <v>350000</v>
      </c>
      <c r="I6" t="s">
        <v>121</v>
      </c>
    </row>
    <row r="7" spans="1:9">
      <c r="G7" t="s">
        <v>73</v>
      </c>
      <c r="H7" s="25">
        <v>700000</v>
      </c>
      <c r="I7" t="s">
        <v>122</v>
      </c>
    </row>
    <row r="8" spans="1:9">
      <c r="G8" t="s">
        <v>123</v>
      </c>
      <c r="H8" s="25">
        <v>550000</v>
      </c>
      <c r="I8" t="s">
        <v>124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매출현황">
          <controlPr defaultSize="0" autoLine="0" r:id="rId4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6</xdr:col>
                <xdr:colOff>640080</xdr:colOff>
                <xdr:row>1</xdr:row>
                <xdr:rowOff>76200</xdr:rowOff>
              </to>
            </anchor>
          </controlPr>
        </control>
      </mc:Choice>
      <mc:Fallback>
        <control shapeId="3073" r:id="rId3" name="cmd매출현황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6FD-08FF-4F7C-9B66-EDAC7D130807}">
  <sheetPr codeName="Sheet3"/>
  <dimension ref="A1:E12"/>
  <sheetViews>
    <sheetView tabSelected="1" view="pageBreakPreview" zoomScale="115" zoomScaleNormal="100" zoomScaleSheetLayoutView="115" workbookViewId="0">
      <selection activeCell="C3" sqref="C3:D3"/>
    </sheetView>
  </sheetViews>
  <sheetFormatPr defaultRowHeight="17.399999999999999"/>
  <sheetData>
    <row r="1" spans="1:5" ht="24">
      <c r="A1" s="32" t="s">
        <v>9</v>
      </c>
      <c r="B1" s="32"/>
      <c r="C1" s="32"/>
      <c r="D1" s="32"/>
      <c r="E1" s="32"/>
    </row>
    <row r="2" spans="1: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</row>
    <row r="3" spans="1:5">
      <c r="A3" s="27" t="s">
        <v>15</v>
      </c>
      <c r="B3" s="27" t="s">
        <v>16</v>
      </c>
      <c r="C3" s="28">
        <v>2800</v>
      </c>
      <c r="D3" s="28">
        <v>62</v>
      </c>
      <c r="E3" s="13">
        <f t="shared" ref="E3:E11" si="0">C3*D3</f>
        <v>173600</v>
      </c>
    </row>
    <row r="4" spans="1:5">
      <c r="A4" s="27" t="s">
        <v>17</v>
      </c>
      <c r="B4" s="27" t="s">
        <v>18</v>
      </c>
      <c r="C4" s="28">
        <v>15600</v>
      </c>
      <c r="D4" s="28">
        <v>28</v>
      </c>
      <c r="E4" s="13">
        <f t="shared" si="0"/>
        <v>436800</v>
      </c>
    </row>
    <row r="5" spans="1:5">
      <c r="A5" s="27" t="s">
        <v>19</v>
      </c>
      <c r="B5" s="27" t="s">
        <v>20</v>
      </c>
      <c r="C5" s="28">
        <v>4500</v>
      </c>
      <c r="D5" s="28">
        <v>57</v>
      </c>
      <c r="E5" s="13">
        <f t="shared" si="0"/>
        <v>256500</v>
      </c>
    </row>
    <row r="6" spans="1:5">
      <c r="A6" s="27" t="s">
        <v>17</v>
      </c>
      <c r="B6" s="27" t="s">
        <v>21</v>
      </c>
      <c r="C6" s="28">
        <v>5600</v>
      </c>
      <c r="D6" s="28">
        <v>65</v>
      </c>
      <c r="E6" s="13">
        <f t="shared" si="0"/>
        <v>364000</v>
      </c>
    </row>
    <row r="7" spans="1:5">
      <c r="A7" s="27" t="s">
        <v>15</v>
      </c>
      <c r="B7" s="27" t="s">
        <v>22</v>
      </c>
      <c r="C7" s="28">
        <v>6500</v>
      </c>
      <c r="D7" s="28">
        <v>48</v>
      </c>
      <c r="E7" s="13">
        <f t="shared" si="0"/>
        <v>312000</v>
      </c>
    </row>
    <row r="8" spans="1:5">
      <c r="A8" s="27" t="s">
        <v>19</v>
      </c>
      <c r="B8" s="27" t="s">
        <v>23</v>
      </c>
      <c r="C8" s="28">
        <v>12500</v>
      </c>
      <c r="D8" s="28">
        <v>65</v>
      </c>
      <c r="E8" s="13">
        <f t="shared" si="0"/>
        <v>812500</v>
      </c>
    </row>
    <row r="9" spans="1:5">
      <c r="A9" s="27" t="s">
        <v>17</v>
      </c>
      <c r="B9" s="27" t="s">
        <v>24</v>
      </c>
      <c r="C9" s="28">
        <v>8300</v>
      </c>
      <c r="D9" s="28">
        <v>27</v>
      </c>
      <c r="E9" s="13">
        <f t="shared" si="0"/>
        <v>224100</v>
      </c>
    </row>
    <row r="10" spans="1:5">
      <c r="A10" s="27" t="s">
        <v>19</v>
      </c>
      <c r="B10" s="27" t="s">
        <v>25</v>
      </c>
      <c r="C10" s="28">
        <v>7200</v>
      </c>
      <c r="D10" s="28">
        <v>65</v>
      </c>
      <c r="E10" s="13">
        <f t="shared" si="0"/>
        <v>468000</v>
      </c>
    </row>
    <row r="11" spans="1:5">
      <c r="A11" s="27" t="s">
        <v>15</v>
      </c>
      <c r="B11" s="27" t="s">
        <v>26</v>
      </c>
      <c r="C11" s="28">
        <v>6300</v>
      </c>
      <c r="D11" s="28">
        <v>45</v>
      </c>
      <c r="E11" s="13">
        <f t="shared" si="0"/>
        <v>283500</v>
      </c>
    </row>
    <row r="12" spans="1:5">
      <c r="A12" s="33" t="s">
        <v>27</v>
      </c>
      <c r="B12" s="34"/>
      <c r="C12" s="34"/>
      <c r="D12" s="35"/>
      <c r="E12" s="13">
        <f>ROUNDUP(SUMIF(A3:A11,"미술",E3:E11),-3)</f>
        <v>770000</v>
      </c>
    </row>
  </sheetData>
  <sheetProtection sheet="1" objects="1" scenarios="1" formatCells="0"/>
  <mergeCells count="2">
    <mergeCell ref="A1:E1"/>
    <mergeCell ref="A12:D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H35"/>
  <sheetViews>
    <sheetView workbookViewId="0"/>
  </sheetViews>
  <sheetFormatPr defaultRowHeight="17.399999999999999"/>
  <cols>
    <col min="1" max="1" width="11" bestFit="1" customWidth="1"/>
    <col min="2" max="2" width="11.3984375" customWidth="1"/>
    <col min="3" max="3" width="13.69921875" bestFit="1" customWidth="1"/>
    <col min="4" max="4" width="13" bestFit="1" customWidth="1"/>
    <col min="5" max="5" width="13.69921875" bestFit="1" customWidth="1"/>
    <col min="6" max="6" width="13" bestFit="1" customWidth="1"/>
    <col min="7" max="7" width="10.5" customWidth="1"/>
    <col min="8" max="8" width="13.09765625" customWidth="1"/>
  </cols>
  <sheetData>
    <row r="1" spans="1:8">
      <c r="A1" t="s">
        <v>28</v>
      </c>
      <c r="B1" t="s">
        <v>29</v>
      </c>
    </row>
    <row r="2" spans="1:8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14" t="s">
        <v>35</v>
      </c>
      <c r="G2" s="14" t="s">
        <v>36</v>
      </c>
      <c r="H2" s="14" t="s">
        <v>125</v>
      </c>
    </row>
    <row r="3" spans="1:8">
      <c r="A3" s="8" t="s">
        <v>37</v>
      </c>
      <c r="B3" s="8" t="s">
        <v>38</v>
      </c>
      <c r="C3" s="15">
        <v>85</v>
      </c>
      <c r="D3" s="15">
        <v>85</v>
      </c>
      <c r="E3" s="15">
        <v>94</v>
      </c>
      <c r="F3" s="15"/>
      <c r="G3" s="8"/>
      <c r="H3" s="15"/>
    </row>
    <row r="4" spans="1:8">
      <c r="A4" s="8" t="s">
        <v>39</v>
      </c>
      <c r="B4" s="8" t="s">
        <v>40</v>
      </c>
      <c r="C4" s="15">
        <v>95</v>
      </c>
      <c r="D4" s="15">
        <v>74</v>
      </c>
      <c r="E4" s="15">
        <v>78</v>
      </c>
      <c r="F4" s="15"/>
      <c r="G4" s="8"/>
      <c r="H4" s="15"/>
    </row>
    <row r="5" spans="1:8">
      <c r="A5" s="8" t="s">
        <v>41</v>
      </c>
      <c r="B5" s="8" t="s">
        <v>42</v>
      </c>
      <c r="C5" s="15">
        <v>95</v>
      </c>
      <c r="D5" s="15">
        <v>90</v>
      </c>
      <c r="E5" s="15">
        <v>97</v>
      </c>
      <c r="F5" s="15"/>
      <c r="G5" s="8"/>
      <c r="H5" s="15"/>
    </row>
    <row r="6" spans="1:8">
      <c r="A6" s="8" t="s">
        <v>43</v>
      </c>
      <c r="B6" s="8" t="s">
        <v>42</v>
      </c>
      <c r="C6" s="15">
        <v>100</v>
      </c>
      <c r="D6" s="15">
        <v>69</v>
      </c>
      <c r="E6" s="15">
        <v>70</v>
      </c>
      <c r="F6" s="15"/>
      <c r="G6" s="8"/>
      <c r="H6" s="15"/>
    </row>
    <row r="7" spans="1:8">
      <c r="A7" s="8" t="s">
        <v>44</v>
      </c>
      <c r="B7" s="8" t="s">
        <v>40</v>
      </c>
      <c r="C7" s="15">
        <v>65</v>
      </c>
      <c r="D7" s="15">
        <v>93</v>
      </c>
      <c r="E7" s="15">
        <v>82</v>
      </c>
      <c r="F7" s="15"/>
      <c r="G7" s="8"/>
      <c r="H7" s="15"/>
    </row>
    <row r="8" spans="1:8">
      <c r="A8" s="8" t="s">
        <v>45</v>
      </c>
      <c r="B8" s="8" t="s">
        <v>38</v>
      </c>
      <c r="C8" s="15">
        <v>95</v>
      </c>
      <c r="D8" s="15">
        <v>60</v>
      </c>
      <c r="E8" s="15">
        <v>57</v>
      </c>
      <c r="F8" s="15"/>
      <c r="G8" s="8"/>
      <c r="H8" s="15"/>
    </row>
    <row r="9" spans="1:8">
      <c r="A9" s="8" t="s">
        <v>46</v>
      </c>
      <c r="B9" s="8" t="s">
        <v>42</v>
      </c>
      <c r="C9" s="15">
        <v>100</v>
      </c>
      <c r="D9" s="15">
        <v>91</v>
      </c>
      <c r="E9" s="15">
        <v>74</v>
      </c>
      <c r="F9" s="15"/>
      <c r="G9" s="8"/>
      <c r="H9" s="15"/>
    </row>
    <row r="10" spans="1:8">
      <c r="A10" s="8" t="s">
        <v>47</v>
      </c>
      <c r="B10" s="8" t="s">
        <v>40</v>
      </c>
      <c r="C10" s="15">
        <v>90</v>
      </c>
      <c r="D10" s="15">
        <v>64</v>
      </c>
      <c r="E10" s="15">
        <v>80</v>
      </c>
      <c r="F10" s="15"/>
      <c r="G10" s="8"/>
      <c r="H10" s="15"/>
    </row>
    <row r="12" spans="1:8">
      <c r="A12" t="s">
        <v>48</v>
      </c>
      <c r="F12" t="s">
        <v>49</v>
      </c>
      <c r="G12" t="s">
        <v>50</v>
      </c>
    </row>
    <row r="13" spans="1:8">
      <c r="A13" s="8" t="s">
        <v>31</v>
      </c>
      <c r="B13" s="8" t="s">
        <v>32</v>
      </c>
      <c r="C13" s="8" t="s">
        <v>33</v>
      </c>
      <c r="D13" s="8" t="s">
        <v>34</v>
      </c>
      <c r="F13" s="8" t="s">
        <v>35</v>
      </c>
      <c r="G13" s="8" t="s">
        <v>36</v>
      </c>
    </row>
    <row r="14" spans="1:8">
      <c r="A14" s="8" t="s">
        <v>40</v>
      </c>
      <c r="B14" s="16">
        <v>0.3</v>
      </c>
      <c r="C14" s="16">
        <v>0.3</v>
      </c>
      <c r="D14" s="16">
        <v>0.4</v>
      </c>
      <c r="F14" s="8">
        <v>60</v>
      </c>
      <c r="G14" s="8" t="s">
        <v>51</v>
      </c>
    </row>
    <row r="15" spans="1:8">
      <c r="A15" s="8" t="s">
        <v>38</v>
      </c>
      <c r="B15" s="16">
        <v>0.4</v>
      </c>
      <c r="C15" s="16">
        <v>0.4</v>
      </c>
      <c r="D15" s="16">
        <v>0.3</v>
      </c>
      <c r="F15" s="8">
        <v>70</v>
      </c>
      <c r="G15" s="8" t="s">
        <v>52</v>
      </c>
    </row>
    <row r="16" spans="1:8">
      <c r="A16" s="8" t="s">
        <v>42</v>
      </c>
      <c r="B16" s="16">
        <v>0.3</v>
      </c>
      <c r="C16" s="16">
        <v>0.5</v>
      </c>
      <c r="D16" s="16">
        <v>0.2</v>
      </c>
      <c r="F16" s="8">
        <v>80</v>
      </c>
      <c r="G16" s="8" t="s">
        <v>53</v>
      </c>
    </row>
    <row r="17" spans="1:7">
      <c r="F17" s="8">
        <v>90</v>
      </c>
      <c r="G17" s="8" t="s">
        <v>54</v>
      </c>
    </row>
    <row r="18" spans="1:7">
      <c r="F18" s="8">
        <v>100</v>
      </c>
      <c r="G18" s="8" t="s">
        <v>55</v>
      </c>
    </row>
    <row r="19" spans="1:7">
      <c r="A19" t="s">
        <v>56</v>
      </c>
      <c r="B19" t="s">
        <v>57</v>
      </c>
    </row>
    <row r="20" spans="1:7">
      <c r="A20" s="8" t="s">
        <v>58</v>
      </c>
      <c r="B20" s="8" t="s">
        <v>59</v>
      </c>
      <c r="C20" s="8" t="s">
        <v>60</v>
      </c>
      <c r="D20" s="8" t="s">
        <v>61</v>
      </c>
      <c r="E20" s="8" t="s">
        <v>62</v>
      </c>
      <c r="F20" s="8" t="s">
        <v>63</v>
      </c>
      <c r="G20" s="14" t="s">
        <v>64</v>
      </c>
    </row>
    <row r="21" spans="1:7">
      <c r="A21" s="8" t="s">
        <v>65</v>
      </c>
      <c r="B21" s="8" t="s">
        <v>66</v>
      </c>
      <c r="C21" s="15">
        <v>34</v>
      </c>
      <c r="D21" s="13">
        <v>34000</v>
      </c>
      <c r="E21" s="13">
        <v>30</v>
      </c>
      <c r="F21" s="13">
        <v>30000</v>
      </c>
      <c r="G21" s="13"/>
    </row>
    <row r="22" spans="1:7">
      <c r="A22" s="8" t="s">
        <v>65</v>
      </c>
      <c r="B22" s="8" t="s">
        <v>67</v>
      </c>
      <c r="C22" s="15">
        <v>34</v>
      </c>
      <c r="D22" s="13">
        <v>61200</v>
      </c>
      <c r="E22" s="13">
        <v>78</v>
      </c>
      <c r="F22" s="13">
        <v>140400</v>
      </c>
      <c r="G22" s="13"/>
    </row>
    <row r="23" spans="1:7">
      <c r="A23" s="8" t="s">
        <v>68</v>
      </c>
      <c r="B23" s="8" t="s">
        <v>66</v>
      </c>
      <c r="C23" s="15">
        <v>68</v>
      </c>
      <c r="D23" s="13">
        <v>68000</v>
      </c>
      <c r="E23" s="13">
        <v>50</v>
      </c>
      <c r="F23" s="13">
        <v>50000</v>
      </c>
      <c r="G23" s="13"/>
    </row>
    <row r="24" spans="1:7">
      <c r="A24" s="8" t="s">
        <v>69</v>
      </c>
      <c r="B24" s="8" t="s">
        <v>66</v>
      </c>
      <c r="C24" s="15">
        <v>70</v>
      </c>
      <c r="D24" s="13">
        <v>70000</v>
      </c>
      <c r="E24" s="13">
        <v>67</v>
      </c>
      <c r="F24" s="13">
        <v>67000</v>
      </c>
      <c r="G24" s="13"/>
    </row>
    <row r="25" spans="1:7">
      <c r="A25" s="8" t="s">
        <v>70</v>
      </c>
      <c r="B25" s="8" t="s">
        <v>71</v>
      </c>
      <c r="C25" s="15">
        <v>54</v>
      </c>
      <c r="D25" s="13">
        <v>81000</v>
      </c>
      <c r="E25" s="13">
        <v>50</v>
      </c>
      <c r="F25" s="13">
        <v>75000</v>
      </c>
      <c r="G25" s="13"/>
    </row>
    <row r="26" spans="1:7">
      <c r="A26" s="8" t="s">
        <v>69</v>
      </c>
      <c r="B26" s="8" t="s">
        <v>71</v>
      </c>
      <c r="C26" s="15">
        <v>56</v>
      </c>
      <c r="D26" s="13">
        <v>84000</v>
      </c>
      <c r="E26" s="13">
        <v>67</v>
      </c>
      <c r="F26" s="13">
        <v>100500</v>
      </c>
      <c r="G26" s="13"/>
    </row>
    <row r="27" spans="1:7">
      <c r="A27" s="8" t="s">
        <v>70</v>
      </c>
      <c r="B27" s="8" t="s">
        <v>71</v>
      </c>
      <c r="C27" s="15">
        <v>56</v>
      </c>
      <c r="D27" s="13">
        <v>84000</v>
      </c>
      <c r="E27" s="13">
        <v>56</v>
      </c>
      <c r="F27" s="13">
        <v>84000</v>
      </c>
      <c r="G27" s="13"/>
    </row>
    <row r="28" spans="1:7">
      <c r="A28" s="8" t="s">
        <v>68</v>
      </c>
      <c r="B28" s="8" t="s">
        <v>66</v>
      </c>
      <c r="C28" s="15">
        <v>85</v>
      </c>
      <c r="D28" s="13">
        <v>85000</v>
      </c>
      <c r="E28" s="13">
        <v>80</v>
      </c>
      <c r="F28" s="13">
        <v>80000</v>
      </c>
      <c r="G28" s="13"/>
    </row>
    <row r="29" spans="1:7">
      <c r="A29" s="8" t="s">
        <v>70</v>
      </c>
      <c r="B29" s="8" t="s">
        <v>66</v>
      </c>
      <c r="C29" s="15">
        <v>87</v>
      </c>
      <c r="D29" s="13">
        <v>87000</v>
      </c>
      <c r="E29" s="13">
        <v>75</v>
      </c>
      <c r="F29" s="13">
        <v>75000</v>
      </c>
      <c r="G29" s="13"/>
    </row>
    <row r="31" spans="1:7">
      <c r="A31" s="8" t="s">
        <v>58</v>
      </c>
      <c r="B31" s="14" t="s">
        <v>72</v>
      </c>
    </row>
    <row r="32" spans="1:7">
      <c r="A32" s="8" t="s">
        <v>69</v>
      </c>
      <c r="B32" s="13"/>
    </row>
    <row r="33" spans="1:2">
      <c r="A33" s="8" t="s">
        <v>65</v>
      </c>
      <c r="B33" s="13"/>
    </row>
    <row r="34" spans="1:2">
      <c r="A34" s="8" t="s">
        <v>68</v>
      </c>
      <c r="B34" s="13"/>
    </row>
    <row r="35" spans="1:2">
      <c r="A35" s="8" t="s">
        <v>70</v>
      </c>
      <c r="B35" s="13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2:D6"/>
  <sheetViews>
    <sheetView workbookViewId="0">
      <selection activeCell="B4" sqref="B4"/>
    </sheetView>
  </sheetViews>
  <sheetFormatPr defaultRowHeight="17.399999999999999"/>
  <cols>
    <col min="1" max="1" width="14.5" bestFit="1" customWidth="1"/>
    <col min="2" max="3" width="7" bestFit="1" customWidth="1"/>
    <col min="4" max="4" width="7.5" bestFit="1" customWidth="1"/>
  </cols>
  <sheetData>
    <row r="2" spans="1:4">
      <c r="A2" s="29" t="s">
        <v>135</v>
      </c>
      <c r="B2" s="29" t="s">
        <v>31</v>
      </c>
    </row>
    <row r="3" spans="1:4">
      <c r="A3" s="29" t="s">
        <v>136</v>
      </c>
      <c r="B3" t="s">
        <v>133</v>
      </c>
      <c r="C3" t="s">
        <v>134</v>
      </c>
      <c r="D3" t="s">
        <v>132</v>
      </c>
    </row>
    <row r="4" spans="1:4">
      <c r="A4" t="s">
        <v>137</v>
      </c>
      <c r="B4" s="30">
        <v>0.63335607094133695</v>
      </c>
      <c r="C4" s="30">
        <v>0.36664392905866305</v>
      </c>
      <c r="D4" s="30">
        <v>1</v>
      </c>
    </row>
    <row r="5" spans="1:4">
      <c r="A5" t="s">
        <v>138</v>
      </c>
      <c r="B5" s="30">
        <v>0.30637691485571783</v>
      </c>
      <c r="C5" s="30">
        <v>0.69362308514428217</v>
      </c>
      <c r="D5" s="30">
        <v>1</v>
      </c>
    </row>
    <row r="6" spans="1:4">
      <c r="A6" t="s">
        <v>132</v>
      </c>
      <c r="B6" s="30">
        <v>0.47342742638090257</v>
      </c>
      <c r="C6" s="30">
        <v>0.52657257361909737</v>
      </c>
      <c r="D6" s="30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C6-A053-4A60-8CE7-D022C78813C5}">
  <sheetPr codeName="Sheet6"/>
  <dimension ref="A1:D8"/>
  <sheetViews>
    <sheetView workbookViewId="0">
      <selection sqref="A1:D8"/>
    </sheetView>
  </sheetViews>
  <sheetFormatPr defaultRowHeight="17.399999999999999"/>
  <sheetData>
    <row r="1" spans="1:4">
      <c r="A1" s="36" t="s">
        <v>76</v>
      </c>
      <c r="B1" s="36"/>
      <c r="C1" s="36"/>
      <c r="D1" s="36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550</v>
      </c>
      <c r="C3" s="8">
        <v>56</v>
      </c>
      <c r="D3" s="8">
        <v>340</v>
      </c>
    </row>
    <row r="4" spans="1:4">
      <c r="A4" s="8" t="s">
        <v>79</v>
      </c>
      <c r="B4" s="8">
        <v>345</v>
      </c>
      <c r="C4" s="8">
        <v>89</v>
      </c>
      <c r="D4" s="8">
        <v>110</v>
      </c>
    </row>
    <row r="5" spans="1:4">
      <c r="A5" s="8" t="s">
        <v>80</v>
      </c>
      <c r="B5" s="8">
        <v>789</v>
      </c>
      <c r="C5" s="8">
        <v>456</v>
      </c>
      <c r="D5" s="8">
        <v>70</v>
      </c>
    </row>
    <row r="6" spans="1:4">
      <c r="A6" s="8" t="s">
        <v>81</v>
      </c>
      <c r="B6" s="8">
        <v>120</v>
      </c>
      <c r="C6" s="8">
        <v>98</v>
      </c>
      <c r="D6" s="8">
        <v>20</v>
      </c>
    </row>
    <row r="7" spans="1:4">
      <c r="A7" s="8" t="s">
        <v>82</v>
      </c>
      <c r="B7" s="8">
        <v>345</v>
      </c>
      <c r="C7" s="8">
        <v>123</v>
      </c>
      <c r="D7" s="8">
        <v>98</v>
      </c>
    </row>
    <row r="8" spans="1:4">
      <c r="A8" s="8" t="s">
        <v>83</v>
      </c>
      <c r="B8" s="8">
        <v>666</v>
      </c>
      <c r="C8" s="8">
        <v>110</v>
      </c>
      <c r="D8" s="8">
        <v>89</v>
      </c>
    </row>
  </sheetData>
  <mergeCells count="1">
    <mergeCell ref="A1:D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3:A8" xr:uid="{D0EEF8D0-256B-4543-814E-4828C5FBC7A7}">
      <formula1>SEARCH("M",A3)&gt;=1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114-BB47-4C47-9238-66D602628BDF}">
  <sheetPr codeName="Sheet7"/>
  <dimension ref="A1:D8"/>
  <sheetViews>
    <sheetView workbookViewId="0">
      <selection activeCell="A3" sqref="A3:A8"/>
    </sheetView>
  </sheetViews>
  <sheetFormatPr defaultRowHeight="17.399999999999999"/>
  <sheetData>
    <row r="1" spans="1:4">
      <c r="A1" s="36" t="s">
        <v>84</v>
      </c>
      <c r="B1" s="36"/>
      <c r="C1" s="36"/>
      <c r="D1" s="36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440</v>
      </c>
      <c r="C3" s="8">
        <v>47</v>
      </c>
      <c r="D3" s="8">
        <v>300</v>
      </c>
    </row>
    <row r="4" spans="1:4">
      <c r="A4" s="8" t="s">
        <v>79</v>
      </c>
      <c r="B4" s="8">
        <v>456</v>
      </c>
      <c r="C4" s="8">
        <v>234</v>
      </c>
      <c r="D4" s="8">
        <v>322</v>
      </c>
    </row>
    <row r="5" spans="1:4">
      <c r="A5" s="8" t="s">
        <v>80</v>
      </c>
      <c r="B5" s="8">
        <v>556</v>
      </c>
      <c r="C5" s="8">
        <v>556</v>
      </c>
      <c r="D5" s="8">
        <v>220</v>
      </c>
    </row>
    <row r="6" spans="1:4">
      <c r="A6" s="8" t="s">
        <v>81</v>
      </c>
      <c r="B6" s="8">
        <v>234</v>
      </c>
      <c r="C6" s="8">
        <v>100</v>
      </c>
      <c r="D6" s="8">
        <v>30</v>
      </c>
    </row>
    <row r="7" spans="1:4">
      <c r="A7" s="8" t="s">
        <v>82</v>
      </c>
      <c r="B7" s="8">
        <v>556</v>
      </c>
      <c r="C7" s="8">
        <v>145</v>
      </c>
      <c r="D7" s="8">
        <v>78</v>
      </c>
    </row>
    <row r="8" spans="1:4">
      <c r="A8" s="8" t="s">
        <v>83</v>
      </c>
      <c r="B8" s="8">
        <v>675</v>
      </c>
      <c r="C8" s="8">
        <v>98</v>
      </c>
      <c r="D8" s="8">
        <v>65</v>
      </c>
    </row>
  </sheetData>
  <mergeCells count="1">
    <mergeCell ref="A1:D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3:A8" xr:uid="{76F94294-B713-4193-A4B7-2C9933C44039}">
      <formula1>SEARCH("M",A3)&gt;=1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64CE-C252-4F2F-B9A3-E50666A7CBA6}">
  <dimension ref="A1:E20"/>
  <sheetViews>
    <sheetView workbookViewId="0">
      <selection activeCell="I8" sqref="I8"/>
    </sheetView>
  </sheetViews>
  <sheetFormatPr defaultRowHeight="17.399999999999999" outlineLevelRow="1"/>
  <cols>
    <col min="1" max="1" width="8.59765625" bestFit="1" customWidth="1"/>
    <col min="2" max="2" width="6.796875" customWidth="1"/>
  </cols>
  <sheetData>
    <row r="1" spans="1:5">
      <c r="A1" s="36" t="s">
        <v>85</v>
      </c>
      <c r="B1" s="36"/>
      <c r="C1" s="36"/>
      <c r="D1" s="36"/>
      <c r="E1" s="36"/>
    </row>
    <row r="2" spans="1:5">
      <c r="A2" s="8" t="s">
        <v>77</v>
      </c>
      <c r="B2" s="8"/>
      <c r="C2" s="8" t="s">
        <v>73</v>
      </c>
      <c r="D2" s="8" t="s">
        <v>74</v>
      </c>
      <c r="E2" s="8" t="s">
        <v>75</v>
      </c>
    </row>
    <row r="3" spans="1:5" hidden="1" outlineLevel="1">
      <c r="A3" s="8"/>
      <c r="B3" s="8" t="s">
        <v>139</v>
      </c>
      <c r="C3" s="8">
        <f>상반기!$B$3</f>
        <v>550</v>
      </c>
      <c r="D3" s="8">
        <f>상반기!$C$3</f>
        <v>56</v>
      </c>
      <c r="E3" s="8">
        <f>상반기!$D$3</f>
        <v>340</v>
      </c>
    </row>
    <row r="4" spans="1:5" hidden="1" outlineLevel="1" collapsed="1">
      <c r="A4" s="8"/>
      <c r="B4" s="8" t="s">
        <v>139</v>
      </c>
      <c r="C4" s="8">
        <f>하반기!$B$3</f>
        <v>440</v>
      </c>
      <c r="D4" s="8">
        <f>하반기!$C$3</f>
        <v>47</v>
      </c>
      <c r="E4" s="8">
        <f>하반기!$D$3</f>
        <v>300</v>
      </c>
    </row>
    <row r="5" spans="1:5" collapsed="1">
      <c r="A5" s="8" t="s">
        <v>78</v>
      </c>
      <c r="B5" s="8"/>
      <c r="C5" s="8">
        <f>AVERAGE(C3:C4)</f>
        <v>495</v>
      </c>
      <c r="D5" s="8">
        <f>AVERAGE(D3:D4)</f>
        <v>51.5</v>
      </c>
      <c r="E5" s="8">
        <f>AVERAGE(E3:E4)</f>
        <v>320</v>
      </c>
    </row>
    <row r="6" spans="1:5" hidden="1" outlineLevel="1">
      <c r="A6" s="8"/>
      <c r="B6" s="8" t="s">
        <v>139</v>
      </c>
      <c r="C6" s="8">
        <f>상반기!$B$4</f>
        <v>345</v>
      </c>
      <c r="D6" s="8">
        <f>상반기!$C$4</f>
        <v>89</v>
      </c>
      <c r="E6" s="8">
        <f>상반기!$D$4</f>
        <v>110</v>
      </c>
    </row>
    <row r="7" spans="1:5" hidden="1" outlineLevel="1" collapsed="1">
      <c r="A7" s="8"/>
      <c r="B7" s="8" t="s">
        <v>139</v>
      </c>
      <c r="C7" s="8">
        <f>하반기!$B$4</f>
        <v>456</v>
      </c>
      <c r="D7" s="8">
        <f>하반기!$C$4</f>
        <v>234</v>
      </c>
      <c r="E7" s="8">
        <f>하반기!$D$4</f>
        <v>322</v>
      </c>
    </row>
    <row r="8" spans="1:5" collapsed="1">
      <c r="A8" s="8" t="s">
        <v>79</v>
      </c>
      <c r="B8" s="8"/>
      <c r="C8" s="8">
        <f>AVERAGE(C6:C7)</f>
        <v>400.5</v>
      </c>
      <c r="D8" s="8">
        <f>AVERAGE(D6:D7)</f>
        <v>161.5</v>
      </c>
      <c r="E8" s="8">
        <f>AVERAGE(E6:E7)</f>
        <v>216</v>
      </c>
    </row>
    <row r="9" spans="1:5" hidden="1" outlineLevel="1">
      <c r="A9" s="8"/>
      <c r="B9" s="8" t="s">
        <v>139</v>
      </c>
      <c r="C9" s="8">
        <f>상반기!$B$5</f>
        <v>789</v>
      </c>
      <c r="D9" s="8">
        <f>상반기!$C$5</f>
        <v>456</v>
      </c>
      <c r="E9" s="8">
        <f>상반기!$D$5</f>
        <v>70</v>
      </c>
    </row>
    <row r="10" spans="1:5" hidden="1" outlineLevel="1" collapsed="1">
      <c r="A10" s="8"/>
      <c r="B10" s="8" t="s">
        <v>139</v>
      </c>
      <c r="C10" s="8">
        <f>하반기!$B$5</f>
        <v>556</v>
      </c>
      <c r="D10" s="8">
        <f>하반기!$C$5</f>
        <v>556</v>
      </c>
      <c r="E10" s="8">
        <f>하반기!$D$5</f>
        <v>220</v>
      </c>
    </row>
    <row r="11" spans="1:5" collapsed="1">
      <c r="A11" s="8" t="s">
        <v>80</v>
      </c>
      <c r="B11" s="8"/>
      <c r="C11" s="8">
        <f>AVERAGE(C9:C10)</f>
        <v>672.5</v>
      </c>
      <c r="D11" s="8">
        <f>AVERAGE(D9:D10)</f>
        <v>506</v>
      </c>
      <c r="E11" s="8">
        <f>AVERAGE(E9:E10)</f>
        <v>145</v>
      </c>
    </row>
    <row r="12" spans="1:5" hidden="1" outlineLevel="1">
      <c r="A12" s="8"/>
      <c r="B12" s="8" t="s">
        <v>139</v>
      </c>
      <c r="C12" s="8">
        <f>상반기!$B$6</f>
        <v>120</v>
      </c>
      <c r="D12" s="8">
        <f>상반기!$C$6</f>
        <v>98</v>
      </c>
      <c r="E12" s="8">
        <f>상반기!$D$6</f>
        <v>20</v>
      </c>
    </row>
    <row r="13" spans="1:5" hidden="1" outlineLevel="1" collapsed="1">
      <c r="A13" s="8"/>
      <c r="B13" s="8" t="s">
        <v>139</v>
      </c>
      <c r="C13" s="8">
        <f>하반기!$B$6</f>
        <v>234</v>
      </c>
      <c r="D13" s="8">
        <f>하반기!$C$6</f>
        <v>100</v>
      </c>
      <c r="E13" s="8">
        <f>하반기!$D$6</f>
        <v>30</v>
      </c>
    </row>
    <row r="14" spans="1:5" collapsed="1">
      <c r="A14" s="8" t="s">
        <v>81</v>
      </c>
      <c r="B14" s="8"/>
      <c r="C14" s="8">
        <f>AVERAGE(C12:C13)</f>
        <v>177</v>
      </c>
      <c r="D14" s="8">
        <f>AVERAGE(D12:D13)</f>
        <v>99</v>
      </c>
      <c r="E14" s="8">
        <f>AVERAGE(E12:E13)</f>
        <v>25</v>
      </c>
    </row>
    <row r="15" spans="1:5" hidden="1" outlineLevel="1">
      <c r="A15" s="8"/>
      <c r="B15" s="8" t="s">
        <v>139</v>
      </c>
      <c r="C15" s="8">
        <f>상반기!$B$7</f>
        <v>345</v>
      </c>
      <c r="D15" s="8">
        <f>상반기!$C$7</f>
        <v>123</v>
      </c>
      <c r="E15" s="8">
        <f>상반기!$D$7</f>
        <v>98</v>
      </c>
    </row>
    <row r="16" spans="1:5" hidden="1" outlineLevel="1" collapsed="1">
      <c r="A16" s="8"/>
      <c r="B16" s="8" t="s">
        <v>139</v>
      </c>
      <c r="C16" s="8">
        <f>하반기!$B$7</f>
        <v>556</v>
      </c>
      <c r="D16" s="8">
        <f>하반기!$C$7</f>
        <v>145</v>
      </c>
      <c r="E16" s="8">
        <f>하반기!$D$7</f>
        <v>78</v>
      </c>
    </row>
    <row r="17" spans="1:5" collapsed="1">
      <c r="A17" s="8" t="s">
        <v>82</v>
      </c>
      <c r="B17" s="8"/>
      <c r="C17" s="8">
        <f>AVERAGE(C15:C16)</f>
        <v>450.5</v>
      </c>
      <c r="D17" s="8">
        <f>AVERAGE(D15:D16)</f>
        <v>134</v>
      </c>
      <c r="E17" s="8">
        <f>AVERAGE(E15:E16)</f>
        <v>88</v>
      </c>
    </row>
    <row r="18" spans="1:5" hidden="1" outlineLevel="1">
      <c r="A18" s="8"/>
      <c r="B18" s="8" t="s">
        <v>139</v>
      </c>
      <c r="C18" s="8">
        <f>상반기!$B$8</f>
        <v>666</v>
      </c>
      <c r="D18" s="8">
        <f>상반기!$C$8</f>
        <v>110</v>
      </c>
      <c r="E18" s="8">
        <f>상반기!$D$8</f>
        <v>89</v>
      </c>
    </row>
    <row r="19" spans="1:5" hidden="1" outlineLevel="1" collapsed="1">
      <c r="A19" s="8"/>
      <c r="B19" s="8" t="s">
        <v>139</v>
      </c>
      <c r="C19" s="8">
        <f>하반기!$B$8</f>
        <v>675</v>
      </c>
      <c r="D19" s="8">
        <f>하반기!$C$8</f>
        <v>98</v>
      </c>
      <c r="E19" s="8">
        <f>하반기!$D$8</f>
        <v>65</v>
      </c>
    </row>
    <row r="20" spans="1:5" collapsed="1">
      <c r="A20" s="8" t="s">
        <v>83</v>
      </c>
      <c r="B20" s="8"/>
      <c r="C20" s="8">
        <f>AVERAGE(C18:C19)</f>
        <v>670.5</v>
      </c>
      <c r="D20" s="8">
        <f>AVERAGE(D18:D19)</f>
        <v>104</v>
      </c>
      <c r="E20" s="8">
        <f>AVERAGE(E18:E19)</f>
        <v>77</v>
      </c>
    </row>
  </sheetData>
  <dataConsolidate function="average" topLabels="1" link="1">
    <dataRefs count="2">
      <dataRef ref="A2:D8" sheet="상반기"/>
      <dataRef ref="A2:D8" sheet="하반기"/>
    </dataRefs>
  </dataConsolidate>
  <mergeCells count="1">
    <mergeCell ref="A1:E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5:B20" xr:uid="{9C72E2CA-B4F4-467C-9DE6-C107BCCBB77F}">
      <formula1>SEARCH("M",A5)&gt;=1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9"/>
  <dimension ref="A1:E11"/>
  <sheetViews>
    <sheetView topLeftCell="A9" workbookViewId="0">
      <selection activeCell="L27" sqref="L27"/>
    </sheetView>
  </sheetViews>
  <sheetFormatPr defaultRowHeight="17.399999999999999"/>
  <cols>
    <col min="1" max="1" width="13" bestFit="1" customWidth="1"/>
    <col min="2" max="2" width="7.09765625" bestFit="1" customWidth="1"/>
    <col min="3" max="3" width="11.3984375" bestFit="1" customWidth="1"/>
    <col min="4" max="4" width="10.8984375" customWidth="1"/>
  </cols>
  <sheetData>
    <row r="1" spans="1:5" ht="21">
      <c r="B1" s="37" t="s">
        <v>86</v>
      </c>
      <c r="C1" s="37"/>
      <c r="D1" s="37"/>
      <c r="E1" s="37"/>
    </row>
    <row r="3" spans="1:5">
      <c r="A3" s="8" t="s">
        <v>87</v>
      </c>
      <c r="B3" s="8" t="s">
        <v>88</v>
      </c>
      <c r="C3" s="8" t="s">
        <v>72</v>
      </c>
      <c r="D3" s="8" t="s">
        <v>89</v>
      </c>
      <c r="E3" s="8" t="s">
        <v>90</v>
      </c>
    </row>
    <row r="4" spans="1:5">
      <c r="A4" s="15" t="s">
        <v>91</v>
      </c>
      <c r="B4" s="15" t="s">
        <v>92</v>
      </c>
      <c r="C4" s="17">
        <v>356000</v>
      </c>
      <c r="D4" s="18">
        <v>45071</v>
      </c>
      <c r="E4" s="15">
        <v>23</v>
      </c>
    </row>
    <row r="5" spans="1:5">
      <c r="A5" s="15" t="s">
        <v>93</v>
      </c>
      <c r="B5" s="15" t="s">
        <v>94</v>
      </c>
      <c r="C5" s="17">
        <v>173000</v>
      </c>
      <c r="D5" s="18">
        <v>45099</v>
      </c>
      <c r="E5" s="15">
        <v>12</v>
      </c>
    </row>
    <row r="6" spans="1:5">
      <c r="A6" s="15" t="s">
        <v>95</v>
      </c>
      <c r="B6" s="15" t="s">
        <v>96</v>
      </c>
      <c r="C6" s="17">
        <v>498000</v>
      </c>
      <c r="D6" s="18">
        <v>45063</v>
      </c>
      <c r="E6" s="15">
        <v>28</v>
      </c>
    </row>
    <row r="7" spans="1:5">
      <c r="A7" s="15" t="s">
        <v>97</v>
      </c>
      <c r="B7" s="15" t="s">
        <v>98</v>
      </c>
      <c r="C7" s="17">
        <v>87000</v>
      </c>
      <c r="D7" s="18">
        <v>45069</v>
      </c>
      <c r="E7" s="15">
        <v>18</v>
      </c>
    </row>
    <row r="8" spans="1:5">
      <c r="A8" s="15" t="s">
        <v>93</v>
      </c>
      <c r="B8" s="15" t="s">
        <v>99</v>
      </c>
      <c r="C8" s="17">
        <v>1530000</v>
      </c>
      <c r="D8" s="18">
        <v>45103</v>
      </c>
      <c r="E8" s="15">
        <v>95</v>
      </c>
    </row>
    <row r="9" spans="1:5">
      <c r="A9" s="15" t="s">
        <v>95</v>
      </c>
      <c r="B9" s="15" t="s">
        <v>100</v>
      </c>
      <c r="C9" s="17">
        <v>1837000</v>
      </c>
      <c r="D9" s="18">
        <v>45066</v>
      </c>
      <c r="E9" s="15">
        <v>78</v>
      </c>
    </row>
    <row r="10" spans="1:5">
      <c r="A10" s="15" t="s">
        <v>97</v>
      </c>
      <c r="B10" s="15" t="s">
        <v>101</v>
      </c>
      <c r="C10" s="17">
        <v>732000</v>
      </c>
      <c r="D10" s="18">
        <v>45058</v>
      </c>
      <c r="E10" s="15">
        <v>42</v>
      </c>
    </row>
    <row r="11" spans="1:5">
      <c r="A11" s="15" t="s">
        <v>93</v>
      </c>
      <c r="B11" s="15" t="s">
        <v>102</v>
      </c>
      <c r="C11" s="17">
        <v>500000</v>
      </c>
      <c r="D11" s="18">
        <v>45059</v>
      </c>
      <c r="E11" s="15">
        <v>58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10"/>
  <dimension ref="B2:F12"/>
  <sheetViews>
    <sheetView workbookViewId="0">
      <selection activeCell="J6" sqref="J6"/>
    </sheetView>
  </sheetViews>
  <sheetFormatPr defaultRowHeight="17.399999999999999"/>
  <cols>
    <col min="1" max="1" width="2.5" customWidth="1"/>
    <col min="2" max="2" width="8.69921875" customWidth="1"/>
    <col min="3" max="3" width="8.59765625" customWidth="1"/>
    <col min="4" max="5" width="7.69921875" customWidth="1"/>
    <col min="6" max="6" width="11.8984375" bestFit="1" customWidth="1"/>
    <col min="7" max="7" width="2.19921875" customWidth="1"/>
    <col min="8" max="8" width="13.5" customWidth="1"/>
  </cols>
  <sheetData>
    <row r="2" spans="2:6">
      <c r="B2" s="19" t="s">
        <v>9</v>
      </c>
    </row>
    <row r="3" spans="2:6">
      <c r="B3" s="8" t="s">
        <v>58</v>
      </c>
      <c r="C3" s="8" t="s">
        <v>11</v>
      </c>
      <c r="D3" s="8" t="s">
        <v>12</v>
      </c>
      <c r="E3" s="8" t="s">
        <v>13</v>
      </c>
      <c r="F3" s="8" t="s">
        <v>111</v>
      </c>
    </row>
    <row r="4" spans="2:6">
      <c r="B4" s="8" t="s">
        <v>103</v>
      </c>
      <c r="C4" s="8" t="s">
        <v>104</v>
      </c>
      <c r="D4" s="20">
        <v>20000</v>
      </c>
      <c r="E4" s="20">
        <v>1000</v>
      </c>
      <c r="F4" s="31" t="s">
        <v>112</v>
      </c>
    </row>
    <row r="5" spans="2:6">
      <c r="B5" s="8" t="s">
        <v>103</v>
      </c>
      <c r="C5" s="8" t="s">
        <v>105</v>
      </c>
      <c r="D5" s="20">
        <v>18000</v>
      </c>
      <c r="E5" s="20">
        <v>865</v>
      </c>
      <c r="F5" s="31">
        <v>4770000</v>
      </c>
    </row>
    <row r="6" spans="2:6">
      <c r="B6" s="8" t="s">
        <v>103</v>
      </c>
      <c r="C6" s="8" t="s">
        <v>106</v>
      </c>
      <c r="D6" s="20">
        <v>15000</v>
      </c>
      <c r="E6" s="20">
        <v>920</v>
      </c>
      <c r="F6" s="31">
        <v>4800000</v>
      </c>
    </row>
    <row r="7" spans="2:6">
      <c r="B7" s="8" t="s">
        <v>107</v>
      </c>
      <c r="C7" s="8" t="s">
        <v>104</v>
      </c>
      <c r="D7" s="20">
        <v>20000</v>
      </c>
      <c r="E7" s="20">
        <v>758</v>
      </c>
      <c r="F7" s="31">
        <v>3160000</v>
      </c>
    </row>
    <row r="8" spans="2:6">
      <c r="B8" s="8" t="s">
        <v>107</v>
      </c>
      <c r="C8" s="8" t="s">
        <v>108</v>
      </c>
      <c r="D8" s="20">
        <v>45000</v>
      </c>
      <c r="E8" s="20">
        <v>600</v>
      </c>
      <c r="F8" s="31">
        <v>0</v>
      </c>
    </row>
    <row r="9" spans="2:6">
      <c r="B9" s="8" t="s">
        <v>107</v>
      </c>
      <c r="C9" s="8" t="s">
        <v>106</v>
      </c>
      <c r="D9" s="20">
        <v>15000</v>
      </c>
      <c r="E9" s="20">
        <v>675</v>
      </c>
      <c r="F9" s="31">
        <v>1125000</v>
      </c>
    </row>
    <row r="10" spans="2:6">
      <c r="B10" s="8" t="s">
        <v>109</v>
      </c>
      <c r="C10" s="8" t="s">
        <v>104</v>
      </c>
      <c r="D10" s="20">
        <v>20000</v>
      </c>
      <c r="E10" s="20">
        <v>556</v>
      </c>
      <c r="F10" s="31">
        <v>-880000</v>
      </c>
    </row>
    <row r="11" spans="2:6">
      <c r="B11" s="8" t="s">
        <v>109</v>
      </c>
      <c r="C11" s="8" t="s">
        <v>105</v>
      </c>
      <c r="D11" s="20">
        <v>18000</v>
      </c>
      <c r="E11" s="20">
        <v>893</v>
      </c>
      <c r="F11" s="31">
        <v>5274000</v>
      </c>
    </row>
    <row r="12" spans="2:6">
      <c r="B12" s="8" t="s">
        <v>109</v>
      </c>
      <c r="C12" s="8" t="s">
        <v>110</v>
      </c>
      <c r="D12" s="20">
        <v>17500</v>
      </c>
      <c r="E12" s="20">
        <v>454</v>
      </c>
      <c r="F12" s="31">
        <v>-2555000</v>
      </c>
    </row>
  </sheetData>
  <phoneticPr fontId="1" type="noConversion"/>
  <conditionalFormatting sqref="E4:E12">
    <cfRule type="iconSet" priority="1">
      <iconSet iconSet="4RedToBlack">
        <cfvo type="percent" val="0"/>
        <cfvo type="num" val="500"/>
        <cfvo type="num" val="700"/>
        <cfvo type="num" val="900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상반기</vt:lpstr>
      <vt:lpstr>하반기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설아 최</cp:lastModifiedBy>
  <cp:lastPrinted>2025-04-23T15:38:25Z</cp:lastPrinted>
  <dcterms:created xsi:type="dcterms:W3CDTF">2023-05-12T01:27:33Z</dcterms:created>
  <dcterms:modified xsi:type="dcterms:W3CDTF">2025-04-23T15:38:39Z</dcterms:modified>
</cp:coreProperties>
</file>