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HANNA\컴활\길벗컴활1급\01 엑셀\04 실전모의고사\"/>
    </mc:Choice>
  </mc:AlternateContent>
  <bookViews>
    <workbookView xWindow="-120" yWindow="-120" windowWidth="29040" windowHeight="15840" firstSheet="1" activeTab="6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8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62913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3" i="2" s="1"/>
  <c r="C3" i="4"/>
  <c r="D3" i="4"/>
  <c r="E3" i="4"/>
  <c r="E5" i="4" s="1"/>
  <c r="C4" i="4"/>
  <c r="D4" i="4"/>
  <c r="E4" i="4"/>
  <c r="C5" i="4"/>
  <c r="D5" i="4"/>
  <c r="C6" i="4"/>
  <c r="D6" i="4"/>
  <c r="E6" i="4"/>
  <c r="E8" i="4" s="1"/>
  <c r="C7" i="4"/>
  <c r="C8" i="4" s="1"/>
  <c r="D7" i="4"/>
  <c r="E7" i="4"/>
  <c r="D8" i="4"/>
  <c r="C9" i="4"/>
  <c r="D9" i="4"/>
  <c r="E9" i="4"/>
  <c r="E11" i="4" s="1"/>
  <c r="C10" i="4"/>
  <c r="C11" i="4" s="1"/>
  <c r="D10" i="4"/>
  <c r="E10" i="4"/>
  <c r="D11" i="4"/>
  <c r="C12" i="4"/>
  <c r="D12" i="4"/>
  <c r="D14" i="4" s="1"/>
  <c r="E12" i="4"/>
  <c r="E14" i="4" s="1"/>
  <c r="C13" i="4"/>
  <c r="D13" i="4"/>
  <c r="E13" i="4"/>
  <c r="C14" i="4"/>
  <c r="C15" i="4"/>
  <c r="C17" i="4" s="1"/>
  <c r="D15" i="4"/>
  <c r="D17" i="4" s="1"/>
  <c r="E15" i="4"/>
  <c r="C16" i="4"/>
  <c r="D16" i="4"/>
  <c r="E16" i="4"/>
  <c r="E17" i="4" s="1"/>
  <c r="C18" i="4"/>
  <c r="C20" i="4" s="1"/>
  <c r="D18" i="4"/>
  <c r="E18" i="4"/>
  <c r="C19" i="4"/>
  <c r="D19" i="4"/>
  <c r="D20" i="4" s="1"/>
  <c r="E19" i="4"/>
  <c r="E20" i="4"/>
  <c r="F3" i="1"/>
  <c r="G22" i="2"/>
  <c r="G26" i="2"/>
  <c r="G28" i="2"/>
  <c r="G25" i="2"/>
  <c r="G29" i="2"/>
  <c r="G23" i="2"/>
  <c r="G27" i="2"/>
  <c r="G24" i="2"/>
  <c r="G21" i="2"/>
  <c r="H9" i="2" l="1" a="1"/>
  <c r="H9" i="2" s="1"/>
  <c r="H7" i="2" a="1"/>
  <c r="H7" i="2" s="1"/>
  <c r="H5" i="2" a="1"/>
  <c r="H5" i="2" s="1"/>
  <c r="H10" i="2" a="1"/>
  <c r="H10" i="2" s="1"/>
  <c r="H8" i="2" a="1"/>
  <c r="H8" i="2" s="1"/>
  <c r="H6" i="2" a="1"/>
  <c r="H6" i="2" s="1"/>
  <c r="H4" i="2" a="1"/>
  <c r="H4" i="2" s="1"/>
  <c r="H3" i="2" a="1"/>
  <c r="H3" i="2" s="1"/>
  <c r="E3" i="8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>
  <connection id="1" sourceFile="C:\Users\user\Desktop\HANNA\컴활\길벗컴활1급\01 엑셀\04 실전모의고사\기말고사.accdb" keepAlive="1" name="기말고사" type="5" refreshedVersion="6">
    <dbPr connection="Provider=Microsoft.ACE.OLEDB.12.0;User ID=Admin;Data Source=C:\Users\user\Desktop\HANNA\컴활\길벗컴활1급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<sst xmlns="http://schemas.openxmlformats.org/spreadsheetml/2006/main" count="277" uniqueCount="141">
  <si>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</si>
  <si>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</si>
  <si>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</si>
  <si>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</si>
  <si>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</si>
  <si>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</si>
  <si>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</si>
  <si>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</si>
  <si>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</si>
  <si>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</si>
  <si>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</si>
  <si>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</si>
  <si>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</si>
  <si>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</si>
  <si>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</si>
  <si>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</si>
  <si>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</si>
  <si>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</si>
  <si>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</si>
  <si>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</si>
  <si>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</si>
  <si>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</si>
  <si>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</si>
  <si>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</si>
  <si>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</si>
  <si>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</si>
  <si>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</si>
  <si>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</si>
  <si>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</si>
  <si>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</si>
  <si>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</si>
  <si>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</si>
  <si>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</si>
  <si>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</si>
  <si>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</si>
  <si>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</si>
  <si>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</si>
  <si>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</si>
  <si>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</si>
  <si>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</si>
  <si>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</si>
  <si>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</si>
  <si>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</si>
  <si>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</si>
  <si>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</si>
  <si>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</si>
  <si>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</si>
  <si>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</si>
  <si>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</si>
  <si>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</si>
  <si>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</si>
  <si>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</si>
  <si>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</si>
  <si>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</si>
  <si>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</si>
  <si>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</si>
  <si>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</si>
  <si>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</si>
  <si>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</si>
  <si>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</si>
  <si>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</si>
  <si>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</si>
  <si>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</si>
  <si>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</si>
  <si>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</si>
  <si>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</si>
  <si>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</si>
  <si>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</si>
  <si>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</si>
  <si>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</si>
  <si>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</si>
  <si>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</si>
  <si>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</si>
  <si>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</si>
  <si>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</si>
  <si>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</si>
  <si>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</si>
  <si>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</si>
  <si>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</si>
  <si>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</si>
  <si>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</si>
  <si>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</si>
  <si>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</si>
  <si>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</si>
  <si>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</si>
  <si>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</si>
  <si>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</si>
  <si>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</si>
  <si>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</si>
  <si>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</si>
  <si>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</si>
  <si>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</si>
  <si>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</si>
  <si>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</si>
  <si>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</si>
  <si>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</si>
  <si>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</si>
  <si>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</si>
  <si>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</si>
  <si>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</si>
  <si>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</si>
  <si>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</si>
  <si>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</si>
  <si>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</si>
  <si>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</si>
  <si>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</si>
  <si>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</si>
  <si>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</si>
  <si>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</si>
  <si>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</si>
  <si>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</si>
  <si>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</si>
  <si>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</si>
  <si>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</si>
  <si>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</si>
  <si>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</si>
  <si>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</si>
  <si>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</si>
  <si>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</si>
  <si>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</si>
  <si>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</si>
  <si>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</si>
  <si>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</si>
  <si>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</si>
  <si>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</si>
  <si>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</si>
  <si>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</si>
  <si>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</si>
  <si>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</si>
  <si>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</si>
  <si>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경영</t>
  </si>
  <si>
    <t>전산</t>
  </si>
  <si>
    <t>총합계</t>
  </si>
  <si>
    <t>합계 : 종합</t>
  </si>
  <si>
    <t>학번</t>
  </si>
  <si>
    <t>221001-231000</t>
  </si>
  <si>
    <t>231001-241000</t>
  </si>
  <si>
    <t>1급b형</t>
  </si>
  <si>
    <t>[표1]</t>
    <phoneticPr fontId="1" type="noConversion"/>
  </si>
  <si>
    <t>판매원별 판매 현황</t>
    <phoneticPr fontId="1" type="noConversion"/>
  </si>
  <si>
    <t>1급b형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</si>
</sst>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[&gt;0]&quot;▲&quot;\ #,##0;[Blue][&lt;0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993584"/>
        <c:axId val="1827998160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layout>
            <c:manualLayout>
              <c:xMode val="edge"/>
              <c:yMode val="edge"/>
              <c:x val="1.7012227538543329E-2"/>
              <c:y val="0.449551717967072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827998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27993584"/>
        <c:crosses val="max"/>
        <c:crossBetween val="between"/>
      </c:valAx>
      <c:catAx>
        <c:axId val="182799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7998160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빗면 1"/>
        <xdr:cNvSpPr/>
      </xdr:nvSpPr>
      <xdr:spPr>
        <a:xfrm>
          <a:off x="3771900" y="41910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빗면 2"/>
        <xdr:cNvSpPr/>
      </xdr:nvSpPr>
      <xdr:spPr>
        <a:xfrm>
          <a:off x="3771900" y="1047750"/>
          <a:ext cx="10287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736.631974074073" createdVersion="6" refreshedVersion="6" minRefreshableVersion="3" recordCount="26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5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H21"/>
  <sheetViews>
    <sheetView workbookViewId="0">
      <selection activeCell="I11" sqref="I11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129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124</v>
      </c>
      <c r="C7" s="8" t="s">
        <v>125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125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128</v>
      </c>
      <c r="C12" s="8" t="s">
        <v>126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128</v>
      </c>
      <c r="C20" s="8" t="s">
        <v>127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8"/>
  <sheetViews>
    <sheetView workbookViewId="0">
      <selection activeCell="M33" sqref="M33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111</v>
      </c>
    </row>
    <row r="3" spans="1:9">
      <c r="G3" t="s">
        <v>112</v>
      </c>
    </row>
    <row r="4" spans="1:9">
      <c r="A4" s="22" t="s">
        <v>11</v>
      </c>
      <c r="B4" s="22" t="s">
        <v>113</v>
      </c>
      <c r="C4" s="22" t="s">
        <v>114</v>
      </c>
      <c r="D4" s="22" t="s">
        <v>115</v>
      </c>
      <c r="E4" s="22" t="s">
        <v>71</v>
      </c>
      <c r="G4" s="22" t="s">
        <v>11</v>
      </c>
      <c r="H4" s="22" t="s">
        <v>114</v>
      </c>
      <c r="I4" s="22" t="s">
        <v>115</v>
      </c>
    </row>
    <row r="5" spans="1:9">
      <c r="A5" s="23" t="s">
        <v>116</v>
      </c>
      <c r="B5" s="24">
        <v>1</v>
      </c>
      <c r="C5" s="23">
        <v>850000</v>
      </c>
      <c r="D5" s="23" t="s">
        <v>117</v>
      </c>
      <c r="E5" s="23">
        <v>850000</v>
      </c>
      <c r="G5" t="s">
        <v>116</v>
      </c>
      <c r="H5" s="25">
        <v>850000</v>
      </c>
      <c r="I5" t="s">
        <v>117</v>
      </c>
    </row>
    <row r="6" spans="1:9">
      <c r="A6" t="s">
        <v>118</v>
      </c>
      <c r="B6">
        <v>3</v>
      </c>
      <c r="C6">
        <v>350000</v>
      </c>
      <c r="D6" t="s">
        <v>119</v>
      </c>
      <c r="E6">
        <v>1050000</v>
      </c>
      <c r="G6" t="s">
        <v>118</v>
      </c>
      <c r="H6" s="25">
        <v>350000</v>
      </c>
      <c r="I6" t="s">
        <v>119</v>
      </c>
    </row>
    <row r="7" spans="1:9">
      <c r="G7" t="s">
        <v>72</v>
      </c>
      <c r="H7" s="25">
        <v>700000</v>
      </c>
      <c r="I7" t="s">
        <v>120</v>
      </c>
    </row>
    <row r="8" spans="1:9">
      <c r="G8" t="s">
        <v>121</v>
      </c>
      <c r="H8" s="25">
        <v>550000</v>
      </c>
      <c r="I8" t="s">
        <v>122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2"/>
  <sheetViews>
    <sheetView view="pageBreakPreview" zoomScale="145" zoomScaleNormal="100" zoomScaleSheetLayoutView="145" workbookViewId="0">
      <selection activeCell="A2" sqref="A2"/>
    </sheetView>
  </sheetViews>
  <sheetFormatPr defaultRowHeight="16.5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5"/>
  <sheetViews>
    <sheetView workbookViewId="0">
      <selection activeCell="H3" sqref="H3:H10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8">
      <c r="A1" t="s">
        <v>138</v>
      </c>
      <c r="B1" t="s">
        <v>28</v>
      </c>
    </row>
    <row r="2" spans="1:8">
      <c r="A2" s="8" t="s">
        <v>29</v>
      </c>
      <c r="B2" s="8" t="s">
        <v>30</v>
      </c>
      <c r="C2" s="8" t="s">
        <v>31</v>
      </c>
      <c r="D2" s="8" t="s">
        <v>32</v>
      </c>
      <c r="E2" s="8" t="s">
        <v>33</v>
      </c>
      <c r="F2" s="14" t="s">
        <v>34</v>
      </c>
      <c r="G2" s="14" t="s">
        <v>35</v>
      </c>
      <c r="H2" s="14" t="s">
        <v>123</v>
      </c>
    </row>
    <row r="3" spans="1:8">
      <c r="A3" s="8" t="s">
        <v>36</v>
      </c>
      <c r="B3" s="8" t="s">
        <v>37</v>
      </c>
      <c r="C3" s="15">
        <v>85</v>
      </c>
      <c r="D3" s="15">
        <v>85</v>
      </c>
      <c r="E3" s="15">
        <v>94</v>
      </c>
      <c r="F3" s="15">
        <f ca="1">SUMPRODUCT(C3:E3,OFFSET($A$13,MATCH(B3,$A$14:$A$16,0),1,1,3))</f>
        <v>96.2</v>
      </c>
      <c r="G3" s="8" t="str">
        <f ca="1">LOOKUP(F3,$F$14:$F$18,$G$14:$G$18)</f>
        <v>A</v>
      </c>
      <c r="H3" s="15" t="str">
        <f t="array" aca="1" ref="H3" ca="1">B3 &amp; "-" &amp; SUM(IF(($B$3:$B$10=B3)*($F$3:$F$10&gt;=F3),1))</f>
        <v>기계공학과-1</v>
      </c>
    </row>
    <row r="4" spans="1:8">
      <c r="A4" s="8" t="s">
        <v>38</v>
      </c>
      <c r="B4" s="8" t="s">
        <v>39</v>
      </c>
      <c r="C4" s="15">
        <v>95</v>
      </c>
      <c r="D4" s="15">
        <v>74</v>
      </c>
      <c r="E4" s="15">
        <v>78</v>
      </c>
      <c r="F4" s="15">
        <f t="shared" ref="F4:F10" ca="1" si="0">SUMPRODUCT(C4:E4,OFFSET($A$13,MATCH(B4,$A$14:$A$16,0),1,1,3))</f>
        <v>81.900000000000006</v>
      </c>
      <c r="G4" s="8" t="str">
        <f t="shared" ref="G4:G10" ca="1" si="1">LOOKUP(F4,$F$14:$F$18,$G$14:$G$18)</f>
        <v>B</v>
      </c>
      <c r="H4" s="15" t="str">
        <f t="array" aca="1" ref="H4" ca="1">B4 &amp; "-" &amp; SUM(IF(($B$3:$B$10=B4)*($F$3:$F$10&gt;=F4),1))</f>
        <v>건축학과-1</v>
      </c>
    </row>
    <row r="5" spans="1:8">
      <c r="A5" s="8" t="s">
        <v>40</v>
      </c>
      <c r="B5" s="8" t="s">
        <v>41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 &amp; "-" &amp; SUM(IF(($B$3:$B$10=B5)*($F$3:$F$10&gt;=F5),1))</f>
        <v>토목과-1</v>
      </c>
    </row>
    <row r="6" spans="1:8">
      <c r="A6" s="8" t="s">
        <v>42</v>
      </c>
      <c r="B6" s="8" t="s">
        <v>41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 &amp; "-" &amp; SUM(IF(($B$3:$B$10=B6)*($F$3:$F$10&gt;=F6),1))</f>
        <v>토목과-3</v>
      </c>
    </row>
    <row r="7" spans="1:8">
      <c r="A7" s="8" t="s">
        <v>43</v>
      </c>
      <c r="B7" s="8" t="s">
        <v>39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 &amp; "-" &amp; SUM(IF(($B$3:$B$10=B7)*($F$3:$F$10&gt;=F7),1))</f>
        <v>건축학과-2</v>
      </c>
    </row>
    <row r="8" spans="1:8">
      <c r="A8" s="8" t="s">
        <v>44</v>
      </c>
      <c r="B8" s="8" t="s">
        <v>37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 &amp; "-" &amp; SUM(IF(($B$3:$B$10=B8)*($F$3:$F$10&gt;=F8),1))</f>
        <v>기계공학과-2</v>
      </c>
    </row>
    <row r="9" spans="1:8">
      <c r="A9" s="8" t="s">
        <v>45</v>
      </c>
      <c r="B9" s="8" t="s">
        <v>41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 &amp; "-" &amp; SUM(IF(($B$3:$B$10=B9)*($F$3:$F$10&gt;=F9),1))</f>
        <v>토목과-2</v>
      </c>
    </row>
    <row r="10" spans="1:8">
      <c r="A10" s="8" t="s">
        <v>46</v>
      </c>
      <c r="B10" s="8" t="s">
        <v>39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 &amp; "-" &amp; SUM(IF(($B$3:$B$10=B10)*($F$3:$F$10&gt;=F10),1))</f>
        <v>건축학과-3</v>
      </c>
    </row>
    <row r="12" spans="1:8">
      <c r="A12" t="s">
        <v>47</v>
      </c>
      <c r="F12" t="s">
        <v>48</v>
      </c>
      <c r="G12" t="s">
        <v>49</v>
      </c>
    </row>
    <row r="13" spans="1:8">
      <c r="A13" s="8" t="s">
        <v>30</v>
      </c>
      <c r="B13" s="8" t="s">
        <v>31</v>
      </c>
      <c r="C13" s="8" t="s">
        <v>32</v>
      </c>
      <c r="D13" s="8" t="s">
        <v>33</v>
      </c>
      <c r="F13" s="8" t="s">
        <v>34</v>
      </c>
      <c r="G13" s="8" t="s">
        <v>35</v>
      </c>
    </row>
    <row r="14" spans="1:8">
      <c r="A14" s="8" t="s">
        <v>39</v>
      </c>
      <c r="B14" s="16">
        <v>0.3</v>
      </c>
      <c r="C14" s="16">
        <v>0.3</v>
      </c>
      <c r="D14" s="16">
        <v>0.4</v>
      </c>
      <c r="F14" s="8">
        <v>60</v>
      </c>
      <c r="G14" s="8" t="s">
        <v>50</v>
      </c>
    </row>
    <row r="15" spans="1:8">
      <c r="A15" s="8" t="s">
        <v>37</v>
      </c>
      <c r="B15" s="16">
        <v>0.4</v>
      </c>
      <c r="C15" s="16">
        <v>0.4</v>
      </c>
      <c r="D15" s="16">
        <v>0.3</v>
      </c>
      <c r="F15" s="8">
        <v>70</v>
      </c>
      <c r="G15" s="8" t="s">
        <v>51</v>
      </c>
    </row>
    <row r="16" spans="1:8">
      <c r="A16" s="8" t="s">
        <v>41</v>
      </c>
      <c r="B16" s="16">
        <v>0.3</v>
      </c>
      <c r="C16" s="16">
        <v>0.5</v>
      </c>
      <c r="D16" s="16">
        <v>0.2</v>
      </c>
      <c r="F16" s="8">
        <v>80</v>
      </c>
      <c r="G16" s="8" t="s">
        <v>52</v>
      </c>
    </row>
    <row r="17" spans="1:7">
      <c r="F17" s="8">
        <v>90</v>
      </c>
      <c r="G17" s="8" t="s">
        <v>53</v>
      </c>
    </row>
    <row r="18" spans="1:7">
      <c r="F18" s="8">
        <v>100</v>
      </c>
      <c r="G18" s="8" t="s">
        <v>54</v>
      </c>
    </row>
    <row r="19" spans="1:7">
      <c r="A19" t="s">
        <v>55</v>
      </c>
      <c r="B19" t="s">
        <v>56</v>
      </c>
    </row>
    <row r="20" spans="1:7">
      <c r="A20" s="8" t="s">
        <v>57</v>
      </c>
      <c r="B20" s="8" t="s">
        <v>58</v>
      </c>
      <c r="C20" s="8" t="s">
        <v>59</v>
      </c>
      <c r="D20" s="8" t="s">
        <v>60</v>
      </c>
      <c r="E20" s="8" t="s">
        <v>61</v>
      </c>
      <c r="F20" s="8" t="s">
        <v>62</v>
      </c>
      <c r="G20" s="14" t="s">
        <v>63</v>
      </c>
    </row>
    <row r="21" spans="1:7">
      <c r="A21" s="8" t="s">
        <v>64</v>
      </c>
      <c r="B21" s="8" t="s">
        <v>65</v>
      </c>
      <c r="C21" s="15">
        <v>34</v>
      </c>
      <c r="D21" s="13">
        <v>34000</v>
      </c>
      <c r="E21" s="13">
        <v>30</v>
      </c>
      <c r="F21" s="13">
        <v>30000</v>
      </c>
      <c r="G21" s="13">
        <f>총판매액(D21,F21)</f>
        <v>64000</v>
      </c>
    </row>
    <row r="22" spans="1:7">
      <c r="A22" s="8" t="s">
        <v>64</v>
      </c>
      <c r="B22" s="8" t="s">
        <v>66</v>
      </c>
      <c r="C22" s="15">
        <v>34</v>
      </c>
      <c r="D22" s="13">
        <v>61200</v>
      </c>
      <c r="E22" s="13">
        <v>78</v>
      </c>
      <c r="F22" s="13">
        <v>140400</v>
      </c>
      <c r="G22" s="13">
        <f t="shared" ref="G22:G29" si="2">총판매액(D22,F22)</f>
        <v>201600</v>
      </c>
    </row>
    <row r="23" spans="1:7">
      <c r="A23" s="8" t="s">
        <v>67</v>
      </c>
      <c r="B23" s="8" t="s">
        <v>65</v>
      </c>
      <c r="C23" s="15">
        <v>68</v>
      </c>
      <c r="D23" s="13">
        <v>68000</v>
      </c>
      <c r="E23" s="13">
        <v>50</v>
      </c>
      <c r="F23" s="13">
        <v>50000</v>
      </c>
      <c r="G23" s="13">
        <f t="shared" si="2"/>
        <v>118000</v>
      </c>
    </row>
    <row r="24" spans="1:7">
      <c r="A24" s="8" t="s">
        <v>68</v>
      </c>
      <c r="B24" s="8" t="s">
        <v>65</v>
      </c>
      <c r="C24" s="15">
        <v>70</v>
      </c>
      <c r="D24" s="13">
        <v>70000</v>
      </c>
      <c r="E24" s="13">
        <v>67</v>
      </c>
      <c r="F24" s="13">
        <v>67000</v>
      </c>
      <c r="G24" s="13">
        <f t="shared" si="2"/>
        <v>137000</v>
      </c>
    </row>
    <row r="25" spans="1:7">
      <c r="A25" s="8" t="s">
        <v>69</v>
      </c>
      <c r="B25" s="8" t="s">
        <v>70</v>
      </c>
      <c r="C25" s="15">
        <v>54</v>
      </c>
      <c r="D25" s="13">
        <v>81000</v>
      </c>
      <c r="E25" s="13">
        <v>50</v>
      </c>
      <c r="F25" s="13">
        <v>75000</v>
      </c>
      <c r="G25" s="13">
        <f t="shared" si="2"/>
        <v>156000</v>
      </c>
    </row>
    <row r="26" spans="1:7">
      <c r="A26" s="8" t="s">
        <v>68</v>
      </c>
      <c r="B26" s="8" t="s">
        <v>70</v>
      </c>
      <c r="C26" s="15">
        <v>56</v>
      </c>
      <c r="D26" s="13">
        <v>84000</v>
      </c>
      <c r="E26" s="13">
        <v>67</v>
      </c>
      <c r="F26" s="13">
        <v>100500</v>
      </c>
      <c r="G26" s="13">
        <f t="shared" si="2"/>
        <v>184500</v>
      </c>
    </row>
    <row r="27" spans="1:7">
      <c r="A27" s="8" t="s">
        <v>69</v>
      </c>
      <c r="B27" s="8" t="s">
        <v>70</v>
      </c>
      <c r="C27" s="15">
        <v>56</v>
      </c>
      <c r="D27" s="13">
        <v>84000</v>
      </c>
      <c r="E27" s="13">
        <v>56</v>
      </c>
      <c r="F27" s="13">
        <v>84000</v>
      </c>
      <c r="G27" s="13">
        <f t="shared" si="2"/>
        <v>168000</v>
      </c>
    </row>
    <row r="28" spans="1:7">
      <c r="A28" s="8" t="s">
        <v>67</v>
      </c>
      <c r="B28" s="8" t="s">
        <v>65</v>
      </c>
      <c r="C28" s="15">
        <v>85</v>
      </c>
      <c r="D28" s="13">
        <v>85000</v>
      </c>
      <c r="E28" s="13">
        <v>80</v>
      </c>
      <c r="F28" s="13">
        <v>80000</v>
      </c>
      <c r="G28" s="13">
        <f t="shared" si="2"/>
        <v>165000</v>
      </c>
    </row>
    <row r="29" spans="1:7">
      <c r="A29" s="8" t="s">
        <v>69</v>
      </c>
      <c r="B29" s="8" t="s">
        <v>65</v>
      </c>
      <c r="C29" s="15">
        <v>87</v>
      </c>
      <c r="D29" s="13">
        <v>87000</v>
      </c>
      <c r="E29" s="13">
        <v>75</v>
      </c>
      <c r="F29" s="13">
        <v>75000</v>
      </c>
      <c r="G29" s="13">
        <f t="shared" si="2"/>
        <v>162000</v>
      </c>
    </row>
    <row r="31" spans="1:7">
      <c r="A31" s="8" t="s">
        <v>57</v>
      </c>
      <c r="B31" s="14" t="s">
        <v>71</v>
      </c>
    </row>
    <row r="32" spans="1:7">
      <c r="A32" s="8" t="s">
        <v>68</v>
      </c>
      <c r="B32" s="13">
        <f t="array" ref="B32">MIN(MAX(($A$21:$A$29=A32)*$D$21:$D$29),MAX(($A$21:$A$29=A32)*$F$21:$F$29))</f>
        <v>84000</v>
      </c>
    </row>
    <row r="33" spans="1:2">
      <c r="A33" s="8" t="s">
        <v>64</v>
      </c>
      <c r="B33" s="13">
        <f t="array" ref="B33">MIN(MAX(($A$21:$A$29=A33)*$D$21:$D$29),MAX(($A$21:$A$29=A33)*$F$21:$F$29))</f>
        <v>61200</v>
      </c>
    </row>
    <row r="34" spans="1:2">
      <c r="A34" s="8" t="s">
        <v>67</v>
      </c>
      <c r="B34" s="13">
        <f t="array" ref="B34">MIN(MAX(($A$21:$A$29=A34)*$D$21:$D$29),MAX(($A$21:$A$29=A34)*$F$21:$F$29))</f>
        <v>80000</v>
      </c>
    </row>
    <row r="35" spans="1:2">
      <c r="A35" s="8" t="s">
        <v>69</v>
      </c>
      <c r="B35" s="13">
        <f t="array" ref="B35">MIN(MAX(($A$21:$A$29=A35)*$D$21:$D$29),MAX(($A$21:$A$29=A35)*$F$21:$F$29))</f>
        <v>84000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D6"/>
  <sheetViews>
    <sheetView workbookViewId="0">
      <selection activeCell="A4" sqref="A4:D4"/>
    </sheetView>
  </sheetViews>
  <sheetFormatPr defaultRowHeight="16.5"/>
  <cols>
    <col min="1" max="1" width="14.75" customWidth="1"/>
    <col min="2" max="3" width="7.5" customWidth="1"/>
    <col min="4" max="4" width="8.375" customWidth="1"/>
  </cols>
  <sheetData>
    <row r="2" spans="1:4">
      <c r="A2" s="29" t="s">
        <v>133</v>
      </c>
      <c r="B2" s="29" t="s">
        <v>30</v>
      </c>
    </row>
    <row r="3" spans="1:4">
      <c r="A3" s="29" t="s">
        <v>134</v>
      </c>
      <c r="B3" t="s">
        <v>130</v>
      </c>
      <c r="C3" t="s">
        <v>131</v>
      </c>
      <c r="D3" t="s">
        <v>132</v>
      </c>
    </row>
    <row r="4" spans="1:4">
      <c r="A4" t="s">
        <v>135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136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"/>
  <sheetViews>
    <sheetView workbookViewId="0">
      <selection activeCell="A3" sqref="A3:A8"/>
    </sheetView>
  </sheetViews>
  <sheetFormatPr defaultRowHeight="16.5"/>
  <sheetData>
    <row r="1" spans="1:4">
      <c r="A1" s="36" t="s">
        <v>75</v>
      </c>
      <c r="B1" s="36"/>
      <c r="C1" s="36"/>
      <c r="D1" s="36"/>
    </row>
    <row r="2" spans="1:4">
      <c r="A2" s="8" t="s">
        <v>76</v>
      </c>
      <c r="B2" s="8" t="s">
        <v>72</v>
      </c>
      <c r="C2" s="8" t="s">
        <v>73</v>
      </c>
      <c r="D2" s="8" t="s">
        <v>74</v>
      </c>
    </row>
    <row r="3" spans="1:4">
      <c r="A3" s="8" t="s">
        <v>77</v>
      </c>
      <c r="B3" s="8">
        <v>550</v>
      </c>
      <c r="C3" s="8">
        <v>56</v>
      </c>
      <c r="D3" s="8">
        <v>340</v>
      </c>
    </row>
    <row r="4" spans="1:4">
      <c r="A4" s="8" t="s">
        <v>78</v>
      </c>
      <c r="B4" s="8">
        <v>345</v>
      </c>
      <c r="C4" s="8">
        <v>89</v>
      </c>
      <c r="D4" s="8">
        <v>110</v>
      </c>
    </row>
    <row r="5" spans="1:4">
      <c r="A5" s="8" t="s">
        <v>79</v>
      </c>
      <c r="B5" s="8">
        <v>789</v>
      </c>
      <c r="C5" s="8">
        <v>456</v>
      </c>
      <c r="D5" s="8">
        <v>70</v>
      </c>
    </row>
    <row r="6" spans="1:4">
      <c r="A6" s="8" t="s">
        <v>80</v>
      </c>
      <c r="B6" s="8">
        <v>120</v>
      </c>
      <c r="C6" s="8">
        <v>98</v>
      </c>
      <c r="D6" s="8">
        <v>20</v>
      </c>
    </row>
    <row r="7" spans="1:4">
      <c r="A7" s="8" t="s">
        <v>81</v>
      </c>
      <c r="B7" s="8">
        <v>345</v>
      </c>
      <c r="C7" s="8">
        <v>123</v>
      </c>
      <c r="D7" s="8">
        <v>98</v>
      </c>
    </row>
    <row r="8" spans="1:4">
      <c r="A8" s="8" t="s">
        <v>82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8"/>
  <sheetViews>
    <sheetView workbookViewId="0">
      <selection activeCell="A3" sqref="A3:A8"/>
    </sheetView>
  </sheetViews>
  <sheetFormatPr defaultRowHeight="16.5"/>
  <sheetData>
    <row r="1" spans="1:4">
      <c r="A1" s="36" t="s">
        <v>83</v>
      </c>
      <c r="B1" s="36"/>
      <c r="C1" s="36"/>
      <c r="D1" s="36"/>
    </row>
    <row r="2" spans="1:4">
      <c r="A2" s="8" t="s">
        <v>76</v>
      </c>
      <c r="B2" s="8" t="s">
        <v>72</v>
      </c>
      <c r="C2" s="8" t="s">
        <v>73</v>
      </c>
      <c r="D2" s="8" t="s">
        <v>74</v>
      </c>
    </row>
    <row r="3" spans="1:4">
      <c r="A3" s="8" t="s">
        <v>77</v>
      </c>
      <c r="B3" s="8">
        <v>440</v>
      </c>
      <c r="C3" s="8">
        <v>47</v>
      </c>
      <c r="D3" s="8">
        <v>300</v>
      </c>
    </row>
    <row r="4" spans="1:4">
      <c r="A4" s="8" t="s">
        <v>78</v>
      </c>
      <c r="B4" s="8">
        <v>456</v>
      </c>
      <c r="C4" s="8">
        <v>234</v>
      </c>
      <c r="D4" s="8">
        <v>322</v>
      </c>
    </row>
    <row r="5" spans="1:4">
      <c r="A5" s="8" t="s">
        <v>79</v>
      </c>
      <c r="B5" s="8">
        <v>556</v>
      </c>
      <c r="C5" s="8">
        <v>556</v>
      </c>
      <c r="D5" s="8">
        <v>220</v>
      </c>
    </row>
    <row r="6" spans="1:4">
      <c r="A6" s="8" t="s">
        <v>80</v>
      </c>
      <c r="B6" s="8">
        <v>234</v>
      </c>
      <c r="C6" s="8">
        <v>100</v>
      </c>
      <c r="D6" s="8">
        <v>30</v>
      </c>
    </row>
    <row r="7" spans="1:4">
      <c r="A7" s="8" t="s">
        <v>81</v>
      </c>
      <c r="B7" s="8">
        <v>556</v>
      </c>
      <c r="C7" s="8">
        <v>145</v>
      </c>
      <c r="D7" s="8">
        <v>78</v>
      </c>
    </row>
    <row r="8" spans="1:4">
      <c r="A8" s="8" t="s">
        <v>82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0"/>
  <sheetViews>
    <sheetView tabSelected="1" workbookViewId="0">
      <selection activeCell="G11" sqref="G11"/>
    </sheetView>
  </sheetViews>
  <sheetFormatPr defaultRowHeight="16.5" outlineLevelRow="1"/>
  <cols>
    <col min="1" max="1" width="9" bestFit="1" customWidth="1"/>
    <col min="2" max="2" width="6.5" customWidth="1"/>
    <col min="3" max="3" width="7.375" customWidth="1"/>
    <col min="4" max="5" width="9.875" customWidth="1"/>
  </cols>
  <sheetData>
    <row r="1" spans="1:5">
      <c r="A1" s="36" t="s">
        <v>84</v>
      </c>
      <c r="B1" s="36"/>
      <c r="C1" s="36"/>
      <c r="D1" s="36"/>
      <c r="E1" s="36"/>
    </row>
    <row r="2" spans="1:5">
      <c r="A2" s="8" t="s">
        <v>76</v>
      </c>
      <c r="B2" s="8"/>
      <c r="C2" s="8" t="s">
        <v>72</v>
      </c>
      <c r="D2" s="8" t="s">
        <v>73</v>
      </c>
      <c r="E2" s="8" t="s">
        <v>74</v>
      </c>
    </row>
    <row r="3" spans="1:5" hidden="1" outlineLevel="1">
      <c r="A3" s="8"/>
      <c r="B3" s="8" t="s">
        <v>137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outlineLevel="1">
      <c r="A4" s="8"/>
      <c r="B4" s="8" t="s">
        <v>140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>
      <c r="A5" s="8" t="s">
        <v>77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137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>
      <c r="A7" s="8"/>
      <c r="B7" s="8" t="s">
        <v>137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78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137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>
      <c r="A10" s="8"/>
      <c r="B10" s="8" t="s">
        <v>137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79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137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>
      <c r="A13" s="8"/>
      <c r="B13" s="8" t="s">
        <v>137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80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137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>
      <c r="A16" s="8"/>
      <c r="B16" s="8" t="s">
        <v>137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81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137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>
      <c r="A19" s="8"/>
      <c r="B19" s="8" t="s">
        <v>137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82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1"/>
  <sheetViews>
    <sheetView workbookViewId="0">
      <selection activeCell="J19" sqref="J19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7" t="s">
        <v>139</v>
      </c>
      <c r="C1" s="37"/>
      <c r="D1" s="37"/>
      <c r="E1" s="37"/>
    </row>
    <row r="3" spans="1:5">
      <c r="A3" s="8" t="s">
        <v>85</v>
      </c>
      <c r="B3" s="8" t="s">
        <v>86</v>
      </c>
      <c r="C3" s="8" t="s">
        <v>71</v>
      </c>
      <c r="D3" s="8" t="s">
        <v>87</v>
      </c>
      <c r="E3" s="8" t="s">
        <v>88</v>
      </c>
    </row>
    <row r="4" spans="1:5">
      <c r="A4" s="15" t="s">
        <v>89</v>
      </c>
      <c r="B4" s="15" t="s">
        <v>90</v>
      </c>
      <c r="C4" s="17">
        <v>356000</v>
      </c>
      <c r="D4" s="18">
        <v>45071</v>
      </c>
      <c r="E4" s="15">
        <v>23</v>
      </c>
    </row>
    <row r="5" spans="1:5">
      <c r="A5" s="15" t="s">
        <v>91</v>
      </c>
      <c r="B5" s="15" t="s">
        <v>92</v>
      </c>
      <c r="C5" s="17">
        <v>173000</v>
      </c>
      <c r="D5" s="18">
        <v>45099</v>
      </c>
      <c r="E5" s="15">
        <v>12</v>
      </c>
    </row>
    <row r="6" spans="1:5">
      <c r="A6" s="15" t="s">
        <v>93</v>
      </c>
      <c r="B6" s="15" t="s">
        <v>94</v>
      </c>
      <c r="C6" s="17">
        <v>498000</v>
      </c>
      <c r="D6" s="18">
        <v>45063</v>
      </c>
      <c r="E6" s="15">
        <v>28</v>
      </c>
    </row>
    <row r="7" spans="1:5">
      <c r="A7" s="15" t="s">
        <v>95</v>
      </c>
      <c r="B7" s="15" t="s">
        <v>96</v>
      </c>
      <c r="C7" s="17">
        <v>87000</v>
      </c>
      <c r="D7" s="18">
        <v>45069</v>
      </c>
      <c r="E7" s="15">
        <v>18</v>
      </c>
    </row>
    <row r="8" spans="1:5">
      <c r="A8" s="15" t="s">
        <v>91</v>
      </c>
      <c r="B8" s="15" t="s">
        <v>97</v>
      </c>
      <c r="C8" s="17">
        <v>1530000</v>
      </c>
      <c r="D8" s="18">
        <v>45103</v>
      </c>
      <c r="E8" s="15">
        <v>95</v>
      </c>
    </row>
    <row r="9" spans="1:5">
      <c r="A9" s="15" t="s">
        <v>93</v>
      </c>
      <c r="B9" s="15" t="s">
        <v>98</v>
      </c>
      <c r="C9" s="17">
        <v>1837000</v>
      </c>
      <c r="D9" s="18">
        <v>45066</v>
      </c>
      <c r="E9" s="15">
        <v>78</v>
      </c>
    </row>
    <row r="10" spans="1:5">
      <c r="A10" s="15" t="s">
        <v>95</v>
      </c>
      <c r="B10" s="15" t="s">
        <v>99</v>
      </c>
      <c r="C10" s="17">
        <v>732000</v>
      </c>
      <c r="D10" s="18">
        <v>45058</v>
      </c>
      <c r="E10" s="15">
        <v>42</v>
      </c>
    </row>
    <row r="11" spans="1:5">
      <c r="A11" s="15" t="s">
        <v>91</v>
      </c>
      <c r="B11" s="15" t="s">
        <v>100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2:F12"/>
  <sheetViews>
    <sheetView workbookViewId="0">
      <selection activeCell="I11" sqref="I11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57</v>
      </c>
      <c r="C3" s="8" t="s">
        <v>11</v>
      </c>
      <c r="D3" s="8" t="s">
        <v>12</v>
      </c>
      <c r="E3" s="8" t="s">
        <v>13</v>
      </c>
      <c r="F3" s="8" t="s">
        <v>109</v>
      </c>
    </row>
    <row r="4" spans="2:6">
      <c r="B4" s="8" t="s">
        <v>101</v>
      </c>
      <c r="C4" s="8" t="s">
        <v>102</v>
      </c>
      <c r="D4" s="20">
        <v>20000</v>
      </c>
      <c r="E4" s="20">
        <v>1000</v>
      </c>
      <c r="F4" s="31" t="s">
        <v>110</v>
      </c>
    </row>
    <row r="5" spans="2:6">
      <c r="B5" s="8" t="s">
        <v>101</v>
      </c>
      <c r="C5" s="8" t="s">
        <v>103</v>
      </c>
      <c r="D5" s="20">
        <v>18000</v>
      </c>
      <c r="E5" s="20">
        <v>865</v>
      </c>
      <c r="F5" s="31">
        <v>4770000</v>
      </c>
    </row>
    <row r="6" spans="2:6">
      <c r="B6" s="8" t="s">
        <v>101</v>
      </c>
      <c r="C6" s="8" t="s">
        <v>104</v>
      </c>
      <c r="D6" s="20">
        <v>15000</v>
      </c>
      <c r="E6" s="20">
        <v>920</v>
      </c>
      <c r="F6" s="31">
        <v>4800000</v>
      </c>
    </row>
    <row r="7" spans="2:6">
      <c r="B7" s="8" t="s">
        <v>105</v>
      </c>
      <c r="C7" s="8" t="s">
        <v>102</v>
      </c>
      <c r="D7" s="20">
        <v>20000</v>
      </c>
      <c r="E7" s="20">
        <v>758</v>
      </c>
      <c r="F7" s="31">
        <v>3160000</v>
      </c>
    </row>
    <row r="8" spans="2:6">
      <c r="B8" s="8" t="s">
        <v>105</v>
      </c>
      <c r="C8" s="8" t="s">
        <v>106</v>
      </c>
      <c r="D8" s="20">
        <v>45000</v>
      </c>
      <c r="E8" s="20">
        <v>600</v>
      </c>
      <c r="F8" s="31">
        <v>0</v>
      </c>
    </row>
    <row r="9" spans="2:6">
      <c r="B9" s="8" t="s">
        <v>105</v>
      </c>
      <c r="C9" s="8" t="s">
        <v>104</v>
      </c>
      <c r="D9" s="20">
        <v>15000</v>
      </c>
      <c r="E9" s="20">
        <v>675</v>
      </c>
      <c r="F9" s="31">
        <v>1125000</v>
      </c>
    </row>
    <row r="10" spans="2:6">
      <c r="B10" s="8" t="s">
        <v>107</v>
      </c>
      <c r="C10" s="8" t="s">
        <v>102</v>
      </c>
      <c r="D10" s="20">
        <v>20000</v>
      </c>
      <c r="E10" s="20">
        <v>556</v>
      </c>
      <c r="F10" s="31">
        <v>-880000</v>
      </c>
    </row>
    <row r="11" spans="2:6">
      <c r="B11" s="8" t="s">
        <v>107</v>
      </c>
      <c r="C11" s="8" t="s">
        <v>103</v>
      </c>
      <c r="D11" s="20">
        <v>18000</v>
      </c>
      <c r="E11" s="20">
        <v>893</v>
      </c>
      <c r="F11" s="31">
        <v>5274000</v>
      </c>
    </row>
    <row r="12" spans="2:6">
      <c r="B12" s="8" t="s">
        <v>107</v>
      </c>
      <c r="C12" s="8" t="s">
        <v>108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4">
      <iconSet iconSet="4RedToBlack">
        <cfvo type="percent" val="0"/>
        <cfvo type="num" val="0"/>
        <cfvo type="num" val="0"/>
        <cfvo type="num" val="900"/>
      </iconSet>
    </cfRule>
    <cfRule type="iconSet" priority="3">
      <iconSet iconSet="4RedToBlack">
        <cfvo type="percent" val="0"/>
        <cfvo type="num" val="500"/>
        <cfvo type="num" val="700"/>
        <cfvo type="num" val="900"/>
      </iconSet>
    </cfRule>
    <cfRule type="iconSet" priority="2">
      <iconSet iconSet="4RedToBlack">
        <cfvo type="percent" val="0"/>
        <cfvo type="num" val="500"/>
        <cfvo type="num" val="700"/>
        <cfvo type="num" val="900"/>
      </iconSet>
    </cfRule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user</cp:lastModifiedBy>
  <cp:lastPrinted>2025-03-20T07:27:53Z</cp:lastPrinted>
  <dcterms:created xsi:type="dcterms:W3CDTF">2023-05-12T01:27:33Z</dcterms:created>
  <dcterms:modified xsi:type="dcterms:W3CDTF">2025-03-20T07:31:59Z</dcterms:modified>
</cp:coreProperties>
</file>