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4 실전모의고사\"/>
    </mc:Choice>
  </mc:AlternateContent>
  <xr:revisionPtr revIDLastSave="0" documentId="13_ncr:1_{D93B29AF-A774-49EC-9D6D-948C1DD2A016}" xr6:coauthVersionLast="47" xr6:coauthVersionMax="47" xr10:uidLastSave="{00000000-0000-0000-0000-000000000000}"/>
  <bookViews>
    <workbookView xWindow="28680" yWindow="-120" windowWidth="29040" windowHeight="15840" activeTab="1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2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2" l="1"/>
  <c r="B32" i="2" a="1"/>
  <c r="B32" i="2" s="1"/>
  <c r="F3" i="1"/>
  <c r="E3" i="8"/>
  <c r="E4" i="8"/>
  <c r="E5" i="8"/>
  <c r="E6" i="8"/>
  <c r="E7" i="8"/>
  <c r="E8" i="8"/>
  <c r="E9" i="8"/>
  <c r="E10" i="8"/>
  <c r="E11" i="8"/>
  <c r="E12" i="8"/>
  <c r="G22" i="2" a="1"/>
  <c r="G24" i="2" a="1"/>
  <c r="G26" i="2" a="1"/>
  <c r="G28" i="2" a="1"/>
  <c r="G23" i="2" a="1"/>
  <c r="G25" i="2" a="1"/>
  <c r="G27" i="2" a="1"/>
  <c r="G29" i="2" a="1"/>
  <c r="G21" i="2" a="1"/>
  <c r="G29" i="2" l="1"/>
  <c r="G27" i="2"/>
  <c r="G25" i="2"/>
  <c r="G23" i="2"/>
  <c r="G28" i="2"/>
  <c r="G26" i="2"/>
  <c r="G24" i="2"/>
  <c r="G22" i="2"/>
  <c r="G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C167612-13C9-4429-8AC3-D4987F83EDC8}" name="MS Access Database_Query" type="1" refreshedVersion="8" background="1">
    <dbPr connection="DSN=MS Access Database;DBQ=C:\길벗컴활1급\01 엑셀\04 실전모의고사\기말고사.accdb;DefaultDir=C:\길벗컴활1급\01 엑셀\04 실전모의고사;DriverId=25;FIL=MS Access;MaxBufferSize=2048;PageTimeout=5;" command="SELECT 성적.학번, 성적.학과, 성적.종합_x000d__x000a_FROM `C:\길벗컴활1급\01 엑셀\04 실전모의고사\기말고사.accdb`.성적 성적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<sst xmlns="http://schemas.openxmlformats.org/spreadsheetml/2006/main" count="264" uniqueCount="140">
  <si>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</si>
  <si>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</si>
  <si>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</si>
  <si>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</si>
  <si>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</si>
  <si>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</si>
  <si>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</si>
  <si>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</si>
  <si>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</si>
  <si>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</si>
  <si>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</si>
  <si>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</si>
  <si>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</si>
  <si>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</si>
  <si>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</si>
  <si>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</si>
  <si>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</si>
  <si>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</si>
  <si>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</si>
  <si>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</si>
  <si>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</si>
  <si>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</si>
  <si>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</si>
  <si>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</si>
  <si>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</si>
  <si>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</si>
  <si>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</si>
  <si>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</si>
  <si>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</si>
  <si>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</si>
  <si>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</si>
  <si>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</si>
  <si>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</si>
  <si>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</si>
  <si>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</si>
  <si>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</si>
  <si>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</si>
  <si>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</si>
  <si>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</si>
  <si>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</si>
  <si>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</si>
  <si>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</si>
  <si>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</si>
  <si>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</si>
  <si>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</si>
  <si>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</si>
  <si>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</si>
  <si>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</si>
  <si>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</si>
  <si>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</si>
  <si>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</si>
  <si>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</si>
  <si>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</si>
  <si>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</si>
  <si>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</si>
  <si>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</si>
  <si>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</si>
  <si>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</si>
  <si>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</si>
  <si>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</si>
  <si>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</si>
  <si>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</si>
  <si>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</si>
  <si>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</si>
  <si>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</si>
  <si>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</si>
  <si>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</si>
  <si>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</si>
  <si>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</si>
  <si>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</si>
  <si>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</si>
  <si>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</si>
  <si>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</si>
  <si>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</si>
  <si>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</si>
  <si>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</si>
  <si>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</si>
  <si>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</si>
  <si>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</si>
  <si>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</si>
  <si>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</si>
  <si>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</si>
  <si>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</si>
  <si>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</si>
  <si>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</si>
  <si>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</si>
  <si>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</si>
  <si>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</si>
  <si>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</si>
  <si>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</si>
  <si>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</si>
  <si>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</si>
  <si>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</si>
  <si>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</si>
  <si>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</si>
  <si>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</si>
  <si>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</si>
  <si>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</si>
  <si>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</si>
  <si>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</si>
  <si>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</si>
  <si>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</si>
  <si>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</si>
  <si>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</si>
  <si>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</si>
  <si>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</si>
  <si>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</si>
  <si>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</si>
  <si>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</si>
  <si>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</si>
  <si>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</si>
  <si>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</si>
  <si>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</si>
  <si>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</si>
  <si>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</si>
  <si>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</si>
  <si>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</si>
  <si>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</si>
  <si>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</si>
  <si>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</si>
  <si>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</si>
  <si>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</si>
  <si>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</si>
  <si>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</si>
  <si>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</si>
  <si>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</si>
  <si>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</si>
  <si>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</si>
  <si>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</si>
  <si>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</si>
  <si>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</si>
  <si>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</si>
  <si>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총합계</t>
  </si>
  <si>
    <t>경영</t>
  </si>
  <si>
    <t>전산</t>
  </si>
  <si>
    <t>합계 : 종합</t>
  </si>
  <si>
    <t>학번</t>
  </si>
  <si>
    <t>221001-231000</t>
  </si>
  <si>
    <t>231001-241000</t>
  </si>
  <si>
    <t>필수입력요망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</si>
</sst>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0" formatCode="[Red][&gt;0]&quot;▲ &quot;#,##0;[Blue][&lt;0]&quot;▼ &quot;#,##0;&quot;매진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8" xfId="1" applyNumberFormat="1" applyFont="1" applyBorder="1" applyAlignment="1">
      <alignment horizontal="right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6999312"/>
        <c:axId val="1286984912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2869849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86999312"/>
        <c:crosses val="max"/>
        <c:crossBetween val="between"/>
      </c:valAx>
      <c:catAx>
        <c:axId val="1286999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86984912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167640</xdr:colOff>
      <xdr:row>0</xdr:row>
      <xdr:rowOff>97790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8</xdr:col>
      <xdr:colOff>365125</xdr:colOff>
      <xdr:row>10</xdr:row>
      <xdr:rowOff>19050</xdr:rowOff>
    </xdr:to>
    <xdr:pic>
      <xdr:nvPicPr>
        <xdr:cNvPr id="2" name="그림 1" descr="C:\Program Files\Microsoft Office\MEDIA\CAGCAT10\j0217698.wm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0" y="482600"/>
          <a:ext cx="1685925" cy="174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2</xdr:row>
      <xdr:rowOff>9525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C7B4DD7E-C4B1-CE5F-76E2-3CCD3C09B043}"/>
            </a:ext>
          </a:extLst>
        </xdr:cNvPr>
        <xdr:cNvSpPr/>
      </xdr:nvSpPr>
      <xdr:spPr>
        <a:xfrm>
          <a:off x="3790950" y="447675"/>
          <a:ext cx="10096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7</xdr:col>
      <xdr:colOff>1017270</xdr:colOff>
      <xdr:row>6</xdr:row>
      <xdr:rowOff>200025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068882ED-6B98-47D3-A83D-90351D98A07B}"/>
            </a:ext>
          </a:extLst>
        </xdr:cNvPr>
        <xdr:cNvSpPr/>
      </xdr:nvSpPr>
      <xdr:spPr>
        <a:xfrm>
          <a:off x="3771900" y="1095375"/>
          <a:ext cx="101727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632460</xdr:colOff>
          <xdr:row>1</xdr:row>
          <xdr:rowOff>83820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 seul lee" refreshedDate="45729.028505092596" backgroundQuery="1" createdVersion="8" refreshedVersion="8" minRefreshableVersion="3" recordCount="26" xr:uid="{95132C85-A9E7-413F-B2BF-068D5BFC0DCB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325075-13E9-40B6-852B-B6D3F72C9ED7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>
      <selection activeCell="N7" sqref="N7"/>
    </sheetView>
  </sheetViews>
  <sheetFormatPr defaultRowHeight="17.399999999999999" x14ac:dyDescent="0.4"/>
  <cols>
    <col min="1" max="1" width="5.59765625" customWidth="1"/>
    <col min="2" max="2" width="10.8984375" customWidth="1"/>
    <col min="3" max="3" width="13.69921875" bestFit="1" customWidth="1"/>
    <col min="4" max="4" width="12.8984375" customWidth="1"/>
  </cols>
  <sheetData>
    <row r="1" spans="2:8" ht="18" thickBot="1" x14ac:dyDescent="0.45"/>
    <row r="2" spans="2:8" ht="18" thickBot="1" x14ac:dyDescent="0.45">
      <c r="B2" s="1" t="s">
        <v>0</v>
      </c>
      <c r="C2" s="2" t="s">
        <v>1</v>
      </c>
      <c r="D2" s="3" t="s">
        <v>2</v>
      </c>
      <c r="F2" s="32" t="s">
        <v>131</v>
      </c>
    </row>
    <row r="3" spans="2:8" ht="18" thickTop="1" x14ac:dyDescent="0.4">
      <c r="B3" s="4" t="s">
        <v>3</v>
      </c>
      <c r="C3" s="5" t="s">
        <v>4</v>
      </c>
      <c r="D3" s="6">
        <v>52700</v>
      </c>
      <c r="F3" t="b">
        <f>AND(C3="코오롱",D3&lt;MEDIAN($D$3:$D$21))</f>
        <v>0</v>
      </c>
    </row>
    <row r="4" spans="2:8" ht="18" thickBot="1" x14ac:dyDescent="0.45">
      <c r="B4" s="7" t="s">
        <v>3</v>
      </c>
      <c r="C4" s="8" t="s">
        <v>4</v>
      </c>
      <c r="D4" s="9">
        <v>12450</v>
      </c>
    </row>
    <row r="5" spans="2:8" ht="18" thickBot="1" x14ac:dyDescent="0.45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8" thickTop="1" x14ac:dyDescent="0.4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 x14ac:dyDescent="0.4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 x14ac:dyDescent="0.4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8" thickBot="1" x14ac:dyDescent="0.45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 x14ac:dyDescent="0.4">
      <c r="B10" s="7" t="s">
        <v>3</v>
      </c>
      <c r="C10" s="8" t="s">
        <v>4</v>
      </c>
      <c r="D10" s="9">
        <v>310000</v>
      </c>
    </row>
    <row r="11" spans="2:8" x14ac:dyDescent="0.4">
      <c r="B11" s="7" t="s">
        <v>5</v>
      </c>
      <c r="C11" s="8" t="s">
        <v>6</v>
      </c>
      <c r="D11" s="9">
        <v>388500</v>
      </c>
    </row>
    <row r="12" spans="2:8" x14ac:dyDescent="0.4">
      <c r="B12" s="7" t="s">
        <v>130</v>
      </c>
      <c r="C12" s="8" t="s">
        <v>128</v>
      </c>
      <c r="D12" s="9">
        <v>46950</v>
      </c>
    </row>
    <row r="13" spans="2:8" x14ac:dyDescent="0.4">
      <c r="B13" s="7" t="s">
        <v>5</v>
      </c>
      <c r="C13" s="8" t="s">
        <v>6</v>
      </c>
      <c r="D13" s="9">
        <v>30050</v>
      </c>
    </row>
    <row r="14" spans="2:8" x14ac:dyDescent="0.4">
      <c r="B14" s="7" t="s">
        <v>7</v>
      </c>
      <c r="C14" s="8" t="s">
        <v>8</v>
      </c>
      <c r="D14" s="9">
        <v>5430</v>
      </c>
    </row>
    <row r="15" spans="2:8" x14ac:dyDescent="0.4">
      <c r="B15" s="7" t="s">
        <v>5</v>
      </c>
      <c r="C15" s="8" t="s">
        <v>6</v>
      </c>
      <c r="D15" s="9">
        <v>68200</v>
      </c>
    </row>
    <row r="16" spans="2:8" x14ac:dyDescent="0.4">
      <c r="B16" s="7" t="s">
        <v>7</v>
      </c>
      <c r="C16" s="8" t="s">
        <v>8</v>
      </c>
      <c r="D16" s="9">
        <v>33250</v>
      </c>
    </row>
    <row r="17" spans="2:4" x14ac:dyDescent="0.4">
      <c r="B17" s="7" t="s">
        <v>3</v>
      </c>
      <c r="C17" s="8" t="s">
        <v>4</v>
      </c>
      <c r="D17" s="9">
        <v>305500</v>
      </c>
    </row>
    <row r="18" spans="2:4" x14ac:dyDescent="0.4">
      <c r="B18" s="7" t="s">
        <v>5</v>
      </c>
      <c r="C18" s="8" t="s">
        <v>6</v>
      </c>
      <c r="D18" s="9">
        <v>51400</v>
      </c>
    </row>
    <row r="19" spans="2:4" x14ac:dyDescent="0.4">
      <c r="B19" s="7" t="s">
        <v>3</v>
      </c>
      <c r="C19" s="8" t="s">
        <v>4</v>
      </c>
      <c r="D19" s="9">
        <v>17100</v>
      </c>
    </row>
    <row r="20" spans="2:4" x14ac:dyDescent="0.4">
      <c r="B20" s="7" t="s">
        <v>130</v>
      </c>
      <c r="C20" s="8" t="s">
        <v>129</v>
      </c>
      <c r="D20" s="9">
        <v>45000</v>
      </c>
    </row>
    <row r="21" spans="2:4" ht="18" thickBot="1" x14ac:dyDescent="0.45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AND(IFERROR(SEARCH(4,$B3)&gt;=1,FALSE),RIGHT($C3,3)="연구소")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M33" sqref="M33"/>
    </sheetView>
  </sheetViews>
  <sheetFormatPr defaultRowHeight="17.399999999999999" x14ac:dyDescent="0.4"/>
  <cols>
    <col min="7" max="7" width="12" customWidth="1"/>
    <col min="8" max="8" width="11.3984375" customWidth="1"/>
  </cols>
  <sheetData>
    <row r="1" spans="1:9" ht="21" x14ac:dyDescent="0.4">
      <c r="A1" s="21" t="s">
        <v>113</v>
      </c>
      <c r="D1" t="s">
        <v>139</v>
      </c>
    </row>
    <row r="3" spans="1:9" x14ac:dyDescent="0.4">
      <c r="G3" t="s">
        <v>114</v>
      </c>
    </row>
    <row r="4" spans="1:9" x14ac:dyDescent="0.4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 x14ac:dyDescent="0.4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 x14ac:dyDescent="0.4">
      <c r="G6" t="s">
        <v>120</v>
      </c>
      <c r="H6" s="25">
        <v>350000</v>
      </c>
      <c r="I6" t="s">
        <v>121</v>
      </c>
    </row>
    <row r="7" spans="1:9" x14ac:dyDescent="0.4">
      <c r="G7" t="s">
        <v>73</v>
      </c>
      <c r="H7" s="25">
        <v>700000</v>
      </c>
      <c r="I7" t="s">
        <v>122</v>
      </c>
    </row>
    <row r="8" spans="1:9" x14ac:dyDescent="0.4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647700</xdr:colOff>
                <xdr:row>1</xdr:row>
                <xdr:rowOff>76200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tabSelected="1" view="pageBreakPreview" zoomScale="110" zoomScaleNormal="100" zoomScaleSheetLayoutView="110" workbookViewId="0">
      <selection activeCell="N21" sqref="N21"/>
    </sheetView>
  </sheetViews>
  <sheetFormatPr defaultRowHeight="17.399999999999999" x14ac:dyDescent="0.4"/>
  <sheetData>
    <row r="1" spans="1:5" ht="24" x14ac:dyDescent="0.4">
      <c r="A1" s="26" t="s">
        <v>9</v>
      </c>
      <c r="B1" s="26"/>
      <c r="C1" s="26"/>
      <c r="D1" s="26"/>
      <c r="E1" s="26"/>
    </row>
    <row r="2" spans="1:5" x14ac:dyDescent="0.4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 x14ac:dyDescent="0.4">
      <c r="A3" s="36" t="s">
        <v>15</v>
      </c>
      <c r="B3" s="36" t="s">
        <v>16</v>
      </c>
      <c r="C3" s="37">
        <v>2800</v>
      </c>
      <c r="D3" s="37">
        <v>62</v>
      </c>
      <c r="E3" s="13">
        <f t="shared" ref="E3:E11" si="0">C3*D3</f>
        <v>173600</v>
      </c>
    </row>
    <row r="4" spans="1:5" x14ac:dyDescent="0.4">
      <c r="A4" s="36" t="s">
        <v>17</v>
      </c>
      <c r="B4" s="36" t="s">
        <v>18</v>
      </c>
      <c r="C4" s="37">
        <v>15600</v>
      </c>
      <c r="D4" s="37">
        <v>28</v>
      </c>
      <c r="E4" s="13">
        <f t="shared" si="0"/>
        <v>436800</v>
      </c>
    </row>
    <row r="5" spans="1:5" x14ac:dyDescent="0.4">
      <c r="A5" s="36" t="s">
        <v>19</v>
      </c>
      <c r="B5" s="36" t="s">
        <v>20</v>
      </c>
      <c r="C5" s="37">
        <v>4500</v>
      </c>
      <c r="D5" s="37">
        <v>57</v>
      </c>
      <c r="E5" s="13">
        <f t="shared" si="0"/>
        <v>256500</v>
      </c>
    </row>
    <row r="6" spans="1:5" x14ac:dyDescent="0.4">
      <c r="A6" s="36" t="s">
        <v>17</v>
      </c>
      <c r="B6" s="36" t="s">
        <v>21</v>
      </c>
      <c r="C6" s="37">
        <v>5600</v>
      </c>
      <c r="D6" s="37">
        <v>65</v>
      </c>
      <c r="E6" s="13">
        <f t="shared" si="0"/>
        <v>364000</v>
      </c>
    </row>
    <row r="7" spans="1:5" x14ac:dyDescent="0.4">
      <c r="A7" s="36" t="s">
        <v>15</v>
      </c>
      <c r="B7" s="36" t="s">
        <v>22</v>
      </c>
      <c r="C7" s="37">
        <v>6500</v>
      </c>
      <c r="D7" s="37">
        <v>48</v>
      </c>
      <c r="E7" s="13">
        <f t="shared" si="0"/>
        <v>312000</v>
      </c>
    </row>
    <row r="8" spans="1:5" x14ac:dyDescent="0.4">
      <c r="A8" s="36" t="s">
        <v>19</v>
      </c>
      <c r="B8" s="36" t="s">
        <v>23</v>
      </c>
      <c r="C8" s="37">
        <v>12500</v>
      </c>
      <c r="D8" s="37">
        <v>65</v>
      </c>
      <c r="E8" s="13">
        <f t="shared" si="0"/>
        <v>812500</v>
      </c>
    </row>
    <row r="9" spans="1:5" x14ac:dyDescent="0.4">
      <c r="A9" s="36" t="s">
        <v>17</v>
      </c>
      <c r="B9" s="36" t="s">
        <v>24</v>
      </c>
      <c r="C9" s="37">
        <v>8300</v>
      </c>
      <c r="D9" s="37">
        <v>27</v>
      </c>
      <c r="E9" s="13">
        <f t="shared" si="0"/>
        <v>224100</v>
      </c>
    </row>
    <row r="10" spans="1:5" x14ac:dyDescent="0.4">
      <c r="A10" s="36" t="s">
        <v>19</v>
      </c>
      <c r="B10" s="36" t="s">
        <v>25</v>
      </c>
      <c r="C10" s="37">
        <v>7200</v>
      </c>
      <c r="D10" s="37">
        <v>65</v>
      </c>
      <c r="E10" s="13">
        <f t="shared" si="0"/>
        <v>468000</v>
      </c>
    </row>
    <row r="11" spans="1:5" x14ac:dyDescent="0.4">
      <c r="A11" s="36" t="s">
        <v>15</v>
      </c>
      <c r="B11" s="36" t="s">
        <v>26</v>
      </c>
      <c r="C11" s="37">
        <v>6300</v>
      </c>
      <c r="D11" s="37">
        <v>45</v>
      </c>
      <c r="E11" s="13">
        <f t="shared" si="0"/>
        <v>283500</v>
      </c>
    </row>
    <row r="12" spans="1:5" x14ac:dyDescent="0.4">
      <c r="A12" s="27" t="s">
        <v>27</v>
      </c>
      <c r="B12" s="28"/>
      <c r="C12" s="28"/>
      <c r="D12" s="29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workbookViewId="0">
      <selection activeCell="L14" sqref="L14"/>
    </sheetView>
  </sheetViews>
  <sheetFormatPr defaultRowHeight="17.399999999999999" x14ac:dyDescent="0.4"/>
  <cols>
    <col min="1" max="1" width="11" bestFit="1" customWidth="1"/>
    <col min="2" max="2" width="11.3984375" customWidth="1"/>
    <col min="3" max="3" width="13.69921875" bestFit="1" customWidth="1"/>
    <col min="4" max="4" width="13" bestFit="1" customWidth="1"/>
    <col min="5" max="5" width="13.69921875" bestFit="1" customWidth="1"/>
    <col min="6" max="6" width="13" bestFit="1" customWidth="1"/>
    <col min="7" max="7" width="10.5" customWidth="1"/>
    <col min="8" max="8" width="13.09765625" customWidth="1"/>
  </cols>
  <sheetData>
    <row r="1" spans="1:8" x14ac:dyDescent="0.4">
      <c r="A1" t="s">
        <v>28</v>
      </c>
      <c r="B1" t="s">
        <v>29</v>
      </c>
    </row>
    <row r="2" spans="1:8" x14ac:dyDescent="0.4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 x14ac:dyDescent="0.4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/>
      <c r="G3" s="8" t="e">
        <f>LOOKUP(F3,$F$14:$G$18)</f>
        <v>#N/A</v>
      </c>
      <c r="H3" s="15"/>
    </row>
    <row r="4" spans="1:8" x14ac:dyDescent="0.4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/>
      <c r="G4" s="8"/>
      <c r="H4" s="15"/>
    </row>
    <row r="5" spans="1:8" x14ac:dyDescent="0.4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/>
      <c r="G5" s="8"/>
      <c r="H5" s="15"/>
    </row>
    <row r="6" spans="1:8" x14ac:dyDescent="0.4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/>
      <c r="G6" s="8"/>
      <c r="H6" s="15"/>
    </row>
    <row r="7" spans="1:8" x14ac:dyDescent="0.4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/>
      <c r="G7" s="8"/>
      <c r="H7" s="15"/>
    </row>
    <row r="8" spans="1:8" x14ac:dyDescent="0.4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/>
      <c r="G8" s="8"/>
      <c r="H8" s="15"/>
    </row>
    <row r="9" spans="1:8" x14ac:dyDescent="0.4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/>
      <c r="G9" s="8"/>
      <c r="H9" s="15"/>
    </row>
    <row r="10" spans="1:8" x14ac:dyDescent="0.4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/>
      <c r="G10" s="8"/>
      <c r="H10" s="15"/>
    </row>
    <row r="12" spans="1:8" x14ac:dyDescent="0.4">
      <c r="A12" t="s">
        <v>48</v>
      </c>
      <c r="F12" t="s">
        <v>49</v>
      </c>
      <c r="G12" t="s">
        <v>50</v>
      </c>
    </row>
    <row r="13" spans="1:8" x14ac:dyDescent="0.4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 x14ac:dyDescent="0.4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 x14ac:dyDescent="0.4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 x14ac:dyDescent="0.4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 x14ac:dyDescent="0.4">
      <c r="F17" s="8">
        <v>90</v>
      </c>
      <c r="G17" s="8" t="s">
        <v>54</v>
      </c>
    </row>
    <row r="18" spans="1:7" x14ac:dyDescent="0.4">
      <c r="F18" s="8">
        <v>100</v>
      </c>
      <c r="G18" s="8" t="s">
        <v>55</v>
      </c>
    </row>
    <row r="19" spans="1:7" x14ac:dyDescent="0.4">
      <c r="A19" t="s">
        <v>56</v>
      </c>
      <c r="B19" t="s">
        <v>57</v>
      </c>
    </row>
    <row r="20" spans="1:7" x14ac:dyDescent="0.4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 x14ac:dyDescent="0.4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 x14ac:dyDescent="0.4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 x14ac:dyDescent="0.4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 x14ac:dyDescent="0.4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 x14ac:dyDescent="0.4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 x14ac:dyDescent="0.4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 x14ac:dyDescent="0.4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 x14ac:dyDescent="0.4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 x14ac:dyDescent="0.4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 x14ac:dyDescent="0.4">
      <c r="A31" s="8" t="s">
        <v>58</v>
      </c>
      <c r="B31" s="14" t="s">
        <v>72</v>
      </c>
    </row>
    <row r="32" spans="1:7" x14ac:dyDescent="0.4">
      <c r="A32" s="8" t="s">
        <v>69</v>
      </c>
      <c r="B32" s="13" cm="1">
        <f t="array" ref="B32">MAX( (D21=$D$21:$D$29) *  (A32=$A$21:$A$29) )</f>
        <v>0</v>
      </c>
    </row>
    <row r="33" spans="1:2" x14ac:dyDescent="0.4">
      <c r="A33" s="8" t="s">
        <v>65</v>
      </c>
      <c r="B33" s="13"/>
    </row>
    <row r="34" spans="1:2" x14ac:dyDescent="0.4">
      <c r="A34" s="8" t="s">
        <v>68</v>
      </c>
      <c r="B34" s="13"/>
    </row>
    <row r="35" spans="1:2" x14ac:dyDescent="0.4">
      <c r="A35" s="8" t="s">
        <v>70</v>
      </c>
      <c r="B35" s="1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A6" sqref="A6"/>
    </sheetView>
  </sheetViews>
  <sheetFormatPr defaultRowHeight="17.399999999999999" x14ac:dyDescent="0.4"/>
  <cols>
    <col min="1" max="1" width="14.69921875" bestFit="1" customWidth="1"/>
    <col min="2" max="3" width="7.5" bestFit="1" customWidth="1"/>
    <col min="4" max="4" width="8.3984375" bestFit="1" customWidth="1"/>
  </cols>
  <sheetData>
    <row r="2" spans="1:4" x14ac:dyDescent="0.4">
      <c r="A2" s="33" t="s">
        <v>135</v>
      </c>
      <c r="B2" s="33" t="s">
        <v>31</v>
      </c>
    </row>
    <row r="3" spans="1:4" x14ac:dyDescent="0.4">
      <c r="A3" s="33" t="s">
        <v>136</v>
      </c>
      <c r="B3" t="s">
        <v>133</v>
      </c>
      <c r="C3" t="s">
        <v>134</v>
      </c>
      <c r="D3" t="s">
        <v>132</v>
      </c>
    </row>
    <row r="4" spans="1:4" x14ac:dyDescent="0.4">
      <c r="A4" t="s">
        <v>137</v>
      </c>
      <c r="B4" s="34">
        <v>0.63335607094133695</v>
      </c>
      <c r="C4" s="34">
        <v>0.36664392905866305</v>
      </c>
      <c r="D4" s="34">
        <v>1</v>
      </c>
    </row>
    <row r="5" spans="1:4" x14ac:dyDescent="0.4">
      <c r="A5" t="s">
        <v>138</v>
      </c>
      <c r="B5" s="34">
        <v>0.30637691485571783</v>
      </c>
      <c r="C5" s="34">
        <v>0.69362308514428217</v>
      </c>
      <c r="D5" s="34">
        <v>1</v>
      </c>
    </row>
    <row r="6" spans="1:4" x14ac:dyDescent="0.4">
      <c r="A6" t="s">
        <v>132</v>
      </c>
      <c r="B6" s="34">
        <v>0.47342742638090257</v>
      </c>
      <c r="C6" s="34">
        <v>0.52657257361909737</v>
      </c>
      <c r="D6" s="34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H17" sqref="H17"/>
    </sheetView>
  </sheetViews>
  <sheetFormatPr defaultRowHeight="17.399999999999999" x14ac:dyDescent="0.4"/>
  <sheetData>
    <row r="1" spans="1:4" x14ac:dyDescent="0.4">
      <c r="A1" s="30" t="s">
        <v>76</v>
      </c>
      <c r="B1" s="30"/>
      <c r="C1" s="30"/>
      <c r="D1" s="30"/>
    </row>
    <row r="2" spans="1:4" x14ac:dyDescent="0.4">
      <c r="A2" s="8" t="s">
        <v>77</v>
      </c>
      <c r="B2" s="8" t="s">
        <v>73</v>
      </c>
      <c r="C2" s="8" t="s">
        <v>74</v>
      </c>
      <c r="D2" s="8" t="s">
        <v>75</v>
      </c>
    </row>
    <row r="3" spans="1:4" x14ac:dyDescent="0.4">
      <c r="A3" s="8" t="s">
        <v>78</v>
      </c>
      <c r="B3" s="8">
        <v>550</v>
      </c>
      <c r="C3" s="8">
        <v>56</v>
      </c>
      <c r="D3" s="8">
        <v>340</v>
      </c>
    </row>
    <row r="4" spans="1:4" x14ac:dyDescent="0.4">
      <c r="A4" s="8" t="s">
        <v>79</v>
      </c>
      <c r="B4" s="8">
        <v>345</v>
      </c>
      <c r="C4" s="8">
        <v>89</v>
      </c>
      <c r="D4" s="8">
        <v>110</v>
      </c>
    </row>
    <row r="5" spans="1:4" x14ac:dyDescent="0.4">
      <c r="A5" s="8" t="s">
        <v>80</v>
      </c>
      <c r="B5" s="8">
        <v>789</v>
      </c>
      <c r="C5" s="8">
        <v>456</v>
      </c>
      <c r="D5" s="8">
        <v>70</v>
      </c>
    </row>
    <row r="6" spans="1:4" x14ac:dyDescent="0.4">
      <c r="A6" s="8" t="s">
        <v>81</v>
      </c>
      <c r="B6" s="8">
        <v>120</v>
      </c>
      <c r="C6" s="8">
        <v>98</v>
      </c>
      <c r="D6" s="8">
        <v>20</v>
      </c>
    </row>
    <row r="7" spans="1:4" x14ac:dyDescent="0.4">
      <c r="A7" s="8" t="s">
        <v>82</v>
      </c>
      <c r="B7" s="8">
        <v>345</v>
      </c>
      <c r="C7" s="8">
        <v>123</v>
      </c>
      <c r="D7" s="8">
        <v>98</v>
      </c>
    </row>
    <row r="8" spans="1:4" x14ac:dyDescent="0.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0256FF8B-FD30-48EB-B33F-014FE0CCF61E}">
      <formula1>SEARCH("M",A3:A8)&gt;=1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J15" sqref="J15"/>
    </sheetView>
  </sheetViews>
  <sheetFormatPr defaultRowHeight="17.399999999999999" x14ac:dyDescent="0.4"/>
  <sheetData>
    <row r="1" spans="1:4" x14ac:dyDescent="0.4">
      <c r="A1" s="30" t="s">
        <v>84</v>
      </c>
      <c r="B1" s="30"/>
      <c r="C1" s="30"/>
      <c r="D1" s="30"/>
    </row>
    <row r="2" spans="1:4" x14ac:dyDescent="0.4">
      <c r="A2" s="8" t="s">
        <v>77</v>
      </c>
      <c r="B2" s="8" t="s">
        <v>73</v>
      </c>
      <c r="C2" s="8" t="s">
        <v>74</v>
      </c>
      <c r="D2" s="8" t="s">
        <v>75</v>
      </c>
    </row>
    <row r="3" spans="1:4" x14ac:dyDescent="0.4">
      <c r="A3" s="8" t="s">
        <v>78</v>
      </c>
      <c r="B3" s="8">
        <v>440</v>
      </c>
      <c r="C3" s="8">
        <v>47</v>
      </c>
      <c r="D3" s="8">
        <v>300</v>
      </c>
    </row>
    <row r="4" spans="1:4" x14ac:dyDescent="0.4">
      <c r="A4" s="8" t="s">
        <v>79</v>
      </c>
      <c r="B4" s="8">
        <v>456</v>
      </c>
      <c r="C4" s="8">
        <v>234</v>
      </c>
      <c r="D4" s="8">
        <v>322</v>
      </c>
    </row>
    <row r="5" spans="1:4" x14ac:dyDescent="0.4">
      <c r="A5" s="8" t="s">
        <v>80</v>
      </c>
      <c r="B5" s="8">
        <v>556</v>
      </c>
      <c r="C5" s="8">
        <v>556</v>
      </c>
      <c r="D5" s="8">
        <v>220</v>
      </c>
    </row>
    <row r="6" spans="1:4" x14ac:dyDescent="0.4">
      <c r="A6" s="8" t="s">
        <v>81</v>
      </c>
      <c r="B6" s="8">
        <v>234</v>
      </c>
      <c r="C6" s="8">
        <v>100</v>
      </c>
      <c r="D6" s="8">
        <v>30</v>
      </c>
    </row>
    <row r="7" spans="1:4" x14ac:dyDescent="0.4">
      <c r="A7" s="8" t="s">
        <v>82</v>
      </c>
      <c r="B7" s="8">
        <v>556</v>
      </c>
      <c r="C7" s="8">
        <v>145</v>
      </c>
      <c r="D7" s="8">
        <v>78</v>
      </c>
    </row>
    <row r="8" spans="1:4" x14ac:dyDescent="0.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18E5AF5D-1E10-4FA3-8CC7-C4CCC91BD4AF}">
      <formula1>SEARCH("M",A3:A8)&gt;=1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D8"/>
  <sheetViews>
    <sheetView workbookViewId="0">
      <selection sqref="A1:D1"/>
    </sheetView>
  </sheetViews>
  <sheetFormatPr defaultRowHeight="17.399999999999999" x14ac:dyDescent="0.4"/>
  <cols>
    <col min="1" max="1" width="9" bestFit="1" customWidth="1"/>
    <col min="2" max="2" width="7.3984375" customWidth="1"/>
    <col min="3" max="4" width="9.8984375" customWidth="1"/>
  </cols>
  <sheetData>
    <row r="1" spans="1:4" x14ac:dyDescent="0.4">
      <c r="A1" s="30" t="s">
        <v>85</v>
      </c>
      <c r="B1" s="30"/>
      <c r="C1" s="30"/>
      <c r="D1" s="30"/>
    </row>
    <row r="2" spans="1:4" x14ac:dyDescent="0.4">
      <c r="A2" s="8" t="s">
        <v>77</v>
      </c>
      <c r="B2" s="8" t="s">
        <v>73</v>
      </c>
      <c r="C2" s="8" t="s">
        <v>74</v>
      </c>
      <c r="D2" s="8" t="s">
        <v>75</v>
      </c>
    </row>
    <row r="3" spans="1:4" x14ac:dyDescent="0.4">
      <c r="A3" s="8" t="s">
        <v>78</v>
      </c>
      <c r="B3" s="8"/>
      <c r="C3" s="8"/>
      <c r="D3" s="8"/>
    </row>
    <row r="4" spans="1:4" x14ac:dyDescent="0.4">
      <c r="A4" s="8" t="s">
        <v>79</v>
      </c>
      <c r="B4" s="8"/>
      <c r="C4" s="8"/>
      <c r="D4" s="8"/>
    </row>
    <row r="5" spans="1:4" x14ac:dyDescent="0.4">
      <c r="A5" s="8" t="s">
        <v>80</v>
      </c>
      <c r="B5" s="8"/>
      <c r="C5" s="8"/>
      <c r="D5" s="8"/>
    </row>
    <row r="6" spans="1:4" x14ac:dyDescent="0.4">
      <c r="A6" s="8" t="s">
        <v>81</v>
      </c>
      <c r="B6" s="8"/>
      <c r="C6" s="8"/>
      <c r="D6" s="8"/>
    </row>
    <row r="7" spans="1:4" x14ac:dyDescent="0.4">
      <c r="A7" s="8" t="s">
        <v>82</v>
      </c>
      <c r="B7" s="8"/>
      <c r="C7" s="8"/>
      <c r="D7" s="8"/>
    </row>
    <row r="8" spans="1:4" x14ac:dyDescent="0.4">
      <c r="A8" s="8" t="s">
        <v>83</v>
      </c>
      <c r="B8" s="8"/>
      <c r="C8" s="8"/>
      <c r="D8" s="8"/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workbookViewId="0">
      <selection activeCell="O18" sqref="O18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11.3984375" bestFit="1" customWidth="1"/>
    <col min="4" max="4" width="10.8984375" customWidth="1"/>
  </cols>
  <sheetData>
    <row r="1" spans="1:5" ht="21" x14ac:dyDescent="0.4">
      <c r="B1" s="31" t="s">
        <v>86</v>
      </c>
      <c r="C1" s="31"/>
      <c r="D1" s="31"/>
      <c r="E1" s="31"/>
    </row>
    <row r="3" spans="1:5" x14ac:dyDescent="0.4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 x14ac:dyDescent="0.4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 x14ac:dyDescent="0.4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 x14ac:dyDescent="0.4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 x14ac:dyDescent="0.4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 x14ac:dyDescent="0.4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 x14ac:dyDescent="0.4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 x14ac:dyDescent="0.4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 x14ac:dyDescent="0.4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K11" sqref="K11"/>
    </sheetView>
  </sheetViews>
  <sheetFormatPr defaultRowHeight="17.399999999999999" x14ac:dyDescent="0.4"/>
  <cols>
    <col min="1" max="1" width="2.5" customWidth="1"/>
    <col min="2" max="2" width="8.69921875" customWidth="1"/>
    <col min="3" max="3" width="8.59765625" customWidth="1"/>
    <col min="4" max="5" width="7.69921875" customWidth="1"/>
    <col min="6" max="6" width="11.8984375" bestFit="1" customWidth="1"/>
    <col min="7" max="7" width="2.19921875" customWidth="1"/>
    <col min="8" max="8" width="13.5" customWidth="1"/>
  </cols>
  <sheetData>
    <row r="2" spans="2:6" x14ac:dyDescent="0.4">
      <c r="B2" s="19" t="s">
        <v>9</v>
      </c>
    </row>
    <row r="3" spans="2:6" x14ac:dyDescent="0.4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 x14ac:dyDescent="0.4">
      <c r="B4" s="8" t="s">
        <v>103</v>
      </c>
      <c r="C4" s="8" t="s">
        <v>104</v>
      </c>
      <c r="D4" s="20">
        <v>20000</v>
      </c>
      <c r="E4" s="20">
        <v>1000</v>
      </c>
      <c r="F4" s="35" t="s">
        <v>112</v>
      </c>
    </row>
    <row r="5" spans="2:6" x14ac:dyDescent="0.4">
      <c r="B5" s="8" t="s">
        <v>103</v>
      </c>
      <c r="C5" s="8" t="s">
        <v>105</v>
      </c>
      <c r="D5" s="20">
        <v>18000</v>
      </c>
      <c r="E5" s="20">
        <v>865</v>
      </c>
      <c r="F5" s="35">
        <v>4770000</v>
      </c>
    </row>
    <row r="6" spans="2:6" x14ac:dyDescent="0.4">
      <c r="B6" s="8" t="s">
        <v>103</v>
      </c>
      <c r="C6" s="8" t="s">
        <v>106</v>
      </c>
      <c r="D6" s="20">
        <v>15000</v>
      </c>
      <c r="E6" s="20">
        <v>920</v>
      </c>
      <c r="F6" s="35">
        <v>4800000</v>
      </c>
    </row>
    <row r="7" spans="2:6" x14ac:dyDescent="0.4">
      <c r="B7" s="8" t="s">
        <v>107</v>
      </c>
      <c r="C7" s="8" t="s">
        <v>104</v>
      </c>
      <c r="D7" s="20">
        <v>20000</v>
      </c>
      <c r="E7" s="20">
        <v>758</v>
      </c>
      <c r="F7" s="35">
        <v>3160000</v>
      </c>
    </row>
    <row r="8" spans="2:6" x14ac:dyDescent="0.4">
      <c r="B8" s="8" t="s">
        <v>107</v>
      </c>
      <c r="C8" s="8" t="s">
        <v>108</v>
      </c>
      <c r="D8" s="20">
        <v>45000</v>
      </c>
      <c r="E8" s="20">
        <v>600</v>
      </c>
      <c r="F8" s="35">
        <v>0</v>
      </c>
    </row>
    <row r="9" spans="2:6" x14ac:dyDescent="0.4">
      <c r="B9" s="8" t="s">
        <v>107</v>
      </c>
      <c r="C9" s="8" t="s">
        <v>106</v>
      </c>
      <c r="D9" s="20">
        <v>15000</v>
      </c>
      <c r="E9" s="20">
        <v>675</v>
      </c>
      <c r="F9" s="35">
        <v>1125000</v>
      </c>
    </row>
    <row r="10" spans="2:6" x14ac:dyDescent="0.4">
      <c r="B10" s="8" t="s">
        <v>109</v>
      </c>
      <c r="C10" s="8" t="s">
        <v>104</v>
      </c>
      <c r="D10" s="20">
        <v>20000</v>
      </c>
      <c r="E10" s="20">
        <v>556</v>
      </c>
      <c r="F10" s="35">
        <v>-880000</v>
      </c>
    </row>
    <row r="11" spans="2:6" x14ac:dyDescent="0.4">
      <c r="B11" s="8" t="s">
        <v>109</v>
      </c>
      <c r="C11" s="8" t="s">
        <v>105</v>
      </c>
      <c r="D11" s="20">
        <v>18000</v>
      </c>
      <c r="E11" s="20">
        <v>893</v>
      </c>
      <c r="F11" s="35">
        <v>5274000</v>
      </c>
    </row>
    <row r="12" spans="2:6" x14ac:dyDescent="0.4">
      <c r="B12" s="8" t="s">
        <v>109</v>
      </c>
      <c r="C12" s="8" t="s">
        <v>110</v>
      </c>
      <c r="D12" s="20">
        <v>17500</v>
      </c>
      <c r="E12" s="20">
        <v>454</v>
      </c>
      <c r="F12" s="35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ye seul lee</cp:lastModifiedBy>
  <cp:lastPrinted>2025-03-12T16:17:57Z</cp:lastPrinted>
  <dcterms:created xsi:type="dcterms:W3CDTF">2023-05-12T01:27:33Z</dcterms:created>
  <dcterms:modified xsi:type="dcterms:W3CDTF">2025-03-12T16:21:13Z</dcterms:modified>
</cp:coreProperties>
</file>