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F:\82103\바탕화면\04 실전모의고사\"/>
    </mc:Choice>
  </mc:AlternateContent>
  <xr:revisionPtr revIDLastSave="0" documentId="13_ncr:1_{342CE6AD-071F-42F9-AA21-C1326D5FF81E}" xr6:coauthVersionLast="47" xr6:coauthVersionMax="47" xr10:uidLastSave="{00000000-0000-0000-0000-000000000000}"/>
  <bookViews>
    <workbookView xWindow="-108" yWindow="-108" windowWidth="23256" windowHeight="12456" firstSheet="5" activeTab="9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eta.LOOKUP" hidden="1" xlm="1">#NAME?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3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D3" i="4"/>
  <c r="D5" i="4" s="1"/>
  <c r="E3" i="4"/>
  <c r="C4" i="4"/>
  <c r="C5" i="4" s="1"/>
  <c r="D4" i="4"/>
  <c r="E4" i="4"/>
  <c r="E5" i="4"/>
  <c r="C6" i="4"/>
  <c r="D6" i="4"/>
  <c r="D8" i="4" s="1"/>
  <c r="E6" i="4"/>
  <c r="C7" i="4"/>
  <c r="D7" i="4"/>
  <c r="E7" i="4"/>
  <c r="E8" i="4" s="1"/>
  <c r="C8" i="4"/>
  <c r="C9" i="4"/>
  <c r="D9" i="4"/>
  <c r="E9" i="4"/>
  <c r="C10" i="4"/>
  <c r="D10" i="4"/>
  <c r="E10" i="4"/>
  <c r="C11" i="4"/>
  <c r="D11" i="4"/>
  <c r="E11" i="4"/>
  <c r="C12" i="4"/>
  <c r="D12" i="4"/>
  <c r="D14" i="4" s="1"/>
  <c r="E12" i="4"/>
  <c r="E14" i="4" s="1"/>
  <c r="C13" i="4"/>
  <c r="C14" i="4" s="1"/>
  <c r="D13" i="4"/>
  <c r="E13" i="4"/>
  <c r="C15" i="4"/>
  <c r="D15" i="4"/>
  <c r="E15" i="4"/>
  <c r="C16" i="4"/>
  <c r="D16" i="4"/>
  <c r="E16" i="4"/>
  <c r="C17" i="4"/>
  <c r="D17" i="4"/>
  <c r="E17" i="4"/>
  <c r="C18" i="4"/>
  <c r="C20" i="4" s="1"/>
  <c r="D18" i="4"/>
  <c r="D20" i="4" s="1"/>
  <c r="E18" i="4"/>
  <c r="E20" i="4" s="1"/>
  <c r="C19" i="4"/>
  <c r="D19" i="4"/>
  <c r="E19" i="4"/>
  <c r="B33" i="2" a="1"/>
  <c r="B33" i="2" s="1"/>
  <c r="B34" i="2" a="1"/>
  <c r="B34" i="2" s="1"/>
  <c r="B35" i="2" a="1"/>
  <c r="B35" i="2" s="1"/>
  <c r="B32" i="2" a="1"/>
  <c r="B32" i="2" s="1"/>
  <c r="F4" i="2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3" i="2"/>
  <c r="G3" i="2" s="1"/>
  <c r="F3" i="1"/>
  <c r="E3" i="8"/>
  <c r="E4" i="8"/>
  <c r="E5" i="8"/>
  <c r="E6" i="8"/>
  <c r="E7" i="8"/>
  <c r="E8" i="8"/>
  <c r="E9" i="8"/>
  <c r="E10" i="8"/>
  <c r="E11" i="8"/>
  <c r="E12" i="8"/>
  <c r="G24" i="2" a="1"/>
  <c r="G25" i="2" a="1"/>
  <c r="G26" i="2" a="1"/>
  <c r="G27" i="2" a="1"/>
  <c r="G28" i="2" a="1"/>
  <c r="G29" i="2" a="1"/>
  <c r="G22" i="2" a="1"/>
  <c r="G23" i="2" a="1"/>
  <c r="G21" i="2" a="1"/>
  <c r="G23" i="2" l="1"/>
  <c r="G22" i="2"/>
  <c r="G29" i="2"/>
  <c r="G28" i="2"/>
  <c r="G27" i="2"/>
  <c r="G26" i="2"/>
  <c r="G25" i="2"/>
  <c r="G24" i="2"/>
  <c r="G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48E31F-A9A7-491A-A0BA-8822F8E9ED27}" sourceFile="F:\82103\바탕화면\04 실전모의고사\기말고사.accdb" keepAlive="1" name="기말고사" type="5" refreshedVersion="8" background="1">
    <dbPr connection="Provider=Microsoft.ACE.OLEDB.12.0;User ID=Admin;Data Source=F:\82103\바탕화면\04 실전모의고사\기말고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<sst xmlns="http://schemas.openxmlformats.org/spreadsheetml/2006/main" count="276" uniqueCount="141">
  <si>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</si>
  <si>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</si>
  <si>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</si>
  <si>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</si>
  <si>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</si>
  <si>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</si>
  <si>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</si>
  <si>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</si>
  <si>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</si>
  <si>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</si>
  <si>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</si>
  <si>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</si>
  <si>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</si>
  <si>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</si>
  <si>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</si>
  <si>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</si>
  <si>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</si>
  <si>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</si>
  <si>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</si>
  <si>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</si>
  <si>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</si>
  <si>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</si>
  <si>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</si>
  <si>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</si>
  <si>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</si>
  <si>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</si>
  <si>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</si>
  <si>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</si>
  <si>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</si>
  <si>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</si>
  <si>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</si>
  <si>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</si>
  <si>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</si>
  <si>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</si>
  <si>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</si>
  <si>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</si>
  <si>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</si>
  <si>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</si>
  <si>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</si>
  <si>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</si>
  <si>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</si>
  <si>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</si>
  <si>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</si>
  <si>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</si>
  <si>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</si>
  <si>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</si>
  <si>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</si>
  <si>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</si>
  <si>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</si>
  <si>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</si>
  <si>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</si>
  <si>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</si>
  <si>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</si>
  <si>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</si>
  <si>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</si>
  <si>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</si>
  <si>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</si>
  <si>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</si>
  <si>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</si>
  <si>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</si>
  <si>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</si>
  <si>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</si>
  <si>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</si>
  <si>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</si>
  <si>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</si>
  <si>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</si>
  <si>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</si>
  <si>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</si>
  <si>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</si>
  <si>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</si>
  <si>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</si>
  <si>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</si>
  <si>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</si>
  <si>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</si>
  <si>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</si>
  <si>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</si>
  <si>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</si>
  <si>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</si>
  <si>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</si>
  <si>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</si>
  <si>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</si>
  <si>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</si>
  <si>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</si>
  <si>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</si>
  <si>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</si>
  <si>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</si>
  <si>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</si>
  <si>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</si>
  <si>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</si>
  <si>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</si>
  <si>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</si>
  <si>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</si>
  <si>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</si>
  <si>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</si>
  <si>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</si>
  <si>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</si>
  <si>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</si>
  <si>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</si>
  <si>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</si>
  <si>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</si>
  <si>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</si>
  <si>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</si>
  <si>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</si>
  <si>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</si>
  <si>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</si>
  <si>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</si>
  <si>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</si>
  <si>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</si>
  <si>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</si>
  <si>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</si>
  <si>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</si>
  <si>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</si>
  <si>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</si>
  <si>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</si>
  <si>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</si>
  <si>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</si>
  <si>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</si>
  <si>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</si>
  <si>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</si>
  <si>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</si>
  <si>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</si>
  <si>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</si>
  <si>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</si>
  <si>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</si>
  <si>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</si>
  <si>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</si>
  <si>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</si>
  <si>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</si>
  <si>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</si>
  <si>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</si>
  <si>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</si>
  <si>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</si>
  <si>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학번</t>
  </si>
  <si>
    <t>총합계</t>
  </si>
  <si>
    <t>경영</t>
  </si>
  <si>
    <t>전산</t>
  </si>
  <si>
    <t>합계 : 종합</t>
  </si>
  <si>
    <t>221001-231000</t>
  </si>
  <si>
    <t>231001-241000</t>
  </si>
  <si>
    <t>MK21</t>
  </si>
  <si>
    <t>1급b형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</si>
</sst>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1" formatCode="[Red]&quot;▲ &quot;#,##0;[Blue]&quot;▼ &quot;#,##0;0;&quot;매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1" fontId="0" fillId="0" borderId="8" xfId="1" applyNumberFormat="1" applyFont="1" applyBorder="1" applyAlignment="1">
      <alignment horizontal="right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315135"/>
        <c:axId val="414323775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  <c:max val="20000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between"/>
        <c:majorUnit val="400000"/>
      </c:valAx>
      <c:valAx>
        <c:axId val="41432377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14315135"/>
        <c:crosses val="max"/>
        <c:crossBetween val="between"/>
      </c:valAx>
      <c:catAx>
        <c:axId val="4143151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4323775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449580</xdr:colOff>
      <xdr:row>0</xdr:row>
      <xdr:rowOff>228600</xdr:rowOff>
    </xdr:from>
    <xdr:to>
      <xdr:col>8</xdr:col>
      <xdr:colOff>144145</xdr:colOff>
      <xdr:row>8</xdr:row>
      <xdr:rowOff>201930</xdr:rowOff>
    </xdr:to>
    <xdr:pic>
      <xdr:nvPicPr>
        <xdr:cNvPr id="2" name="그림 1" descr="C:\Program Files\Microsoft Office\MEDIA\CAGCAT10\j0217698.wm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020" y="228600"/>
          <a:ext cx="1706245" cy="1786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BBF2E9B8-553C-F6B2-2FC1-684A84E91236}"/>
            </a:ext>
          </a:extLst>
        </xdr:cNvPr>
        <xdr:cNvSpPr/>
      </xdr:nvSpPr>
      <xdr:spPr>
        <a:xfrm>
          <a:off x="3756660" y="44196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BE228EA9-8F47-B8E0-86AE-1174D51A3734}"/>
            </a:ext>
          </a:extLst>
        </xdr:cNvPr>
        <xdr:cNvSpPr/>
      </xdr:nvSpPr>
      <xdr:spPr>
        <a:xfrm>
          <a:off x="3756660" y="110490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632460</xdr:colOff>
          <xdr:row>1</xdr:row>
          <xdr:rowOff>83820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지후" refreshedDate="45705.865050347224" backgroundQuery="1" createdVersion="8" refreshedVersion="8" minRefreshableVersion="3" recordCount="26" xr:uid="{29D8914C-DF5F-4AD3-BA38-3E3EB8ACD213}">
  <cacheSource type="external" connectionId="1"/>
  <cacheFields count="11">
    <cacheField name="학번" numFmtId="0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par="10"/>
    </cacheField>
    <cacheField name="이름" numFmtId="0">
      <sharedItems count="26">
        <s v="홍길동"/>
        <s v="강감찬"/>
        <s v="이순신"/>
        <s v="이율곡"/>
        <s v="성삼문"/>
        <s v="정약용"/>
        <s v="김준석"/>
        <s v="서원석"/>
        <s v="김상철"/>
        <s v="최옥자"/>
        <s v="한영희"/>
        <s v="송현우"/>
        <s v="이욱현"/>
        <s v="심상섭"/>
        <s v="이창섭"/>
        <s v="진양혜"/>
        <s v="김미숙"/>
        <s v="오성식"/>
        <s v="배동진"/>
        <s v="이창명"/>
        <s v="배유정"/>
        <s v="이무열"/>
        <s v="양창석"/>
        <s v="서호형"/>
        <s v="이철형"/>
        <s v="조숙희"/>
      </sharedItems>
    </cacheField>
    <cacheField name="학과" numFmtId="0">
      <sharedItems count="2">
        <s v="경영"/>
        <s v="전산"/>
      </sharedItems>
    </cacheField>
    <cacheField name="과제" numFmtId="0">
      <sharedItems containsSemiMixedTypes="0" containsString="0" containsNumber="1" containsInteger="1" minValue="40" maxValue="97" count="21">
        <n v="60"/>
        <n v="50"/>
        <n v="90"/>
        <n v="40"/>
        <n v="88"/>
        <n v="72"/>
        <n v="77"/>
        <n v="79"/>
        <n v="65"/>
        <n v="52"/>
        <n v="76"/>
        <n v="86"/>
        <n v="84"/>
        <n v="68"/>
        <n v="64"/>
        <n v="82"/>
        <n v="97"/>
        <n v="55"/>
        <n v="89"/>
        <n v="87"/>
        <n v="93"/>
      </sharedItems>
    </cacheField>
    <cacheField name="중간" numFmtId="0">
      <sharedItems containsSemiMixedTypes="0" containsString="0" containsNumber="1" containsInteger="1" minValue="50" maxValue="100" count="18">
        <n v="60"/>
        <n v="70"/>
        <n v="50"/>
        <n v="80"/>
        <n v="100"/>
        <n v="90"/>
        <n v="81"/>
        <n v="96"/>
        <n v="77"/>
        <n v="94"/>
        <n v="73"/>
        <n v="78"/>
        <n v="65"/>
        <n v="66"/>
        <n v="59"/>
        <n v="68"/>
        <n v="88"/>
        <n v="56"/>
      </sharedItems>
    </cacheField>
    <cacheField name="기말" numFmtId="0">
      <sharedItems containsSemiMixedTypes="0" containsString="0" containsNumber="1" containsInteger="1" minValue="50" maxValue="100" count="19">
        <n v="90"/>
        <n v="100"/>
        <n v="80"/>
        <n v="77"/>
        <n v="67"/>
        <n v="50"/>
        <n v="76"/>
        <n v="55"/>
        <n v="87"/>
        <n v="71"/>
        <n v="69"/>
        <n v="81"/>
        <n v="97"/>
        <n v="56"/>
        <n v="62"/>
        <n v="72"/>
        <n v="73"/>
        <n v="91"/>
        <n v="51"/>
      </sharedItems>
    </cacheField>
    <cacheField name="종합" numFmtId="0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  <cacheField name="가중평균" numFmtId="0">
      <sharedItems containsSemiMixedTypes="0" containsString="0" containsNumber="1" containsInteger="1" minValue="65" maxValue="95" count="19">
        <n v="76"/>
        <n v="78"/>
        <n v="85"/>
        <n v="74"/>
        <n v="95"/>
        <n v="90"/>
        <n v="82"/>
        <n v="69"/>
        <n v="87"/>
        <n v="72"/>
        <n v="65"/>
        <n v="81"/>
        <n v="77"/>
        <n v="71"/>
        <n v="80"/>
        <n v="70"/>
        <n v="79"/>
        <n v="88"/>
        <n v="67"/>
      </sharedItems>
    </cacheField>
    <cacheField name="중간석차" numFmtId="0">
      <sharedItems containsSemiMixedTypes="0" containsString="0" containsNumber="1" containsInteger="1" minValue="1" maxValue="36" count="24">
        <n v="22"/>
        <n v="19"/>
        <n v="7"/>
        <n v="24"/>
        <n v="1"/>
        <n v="4"/>
        <n v="12"/>
        <n v="32"/>
        <n v="6"/>
        <n v="25"/>
        <n v="36"/>
        <n v="13"/>
        <n v="20"/>
        <n v="26"/>
        <n v="16"/>
        <n v="28"/>
        <n v="17"/>
        <n v="15"/>
        <n v="29"/>
        <n v="27"/>
        <n v="5"/>
        <n v="34"/>
        <n v="23"/>
        <n v="35"/>
      </sharedItems>
    </cacheField>
    <cacheField name="기말학점" numFmtId="0">
      <sharedItems count="4">
        <s v="C"/>
        <s v="B"/>
        <s v="A"/>
        <s v="D"/>
      </sharedItems>
    </cacheField>
    <cacheField name="학번2" numFmtId="0" databaseField="0">
      <fieldGroup base="0">
        <discretePr count="26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  <x v="0"/>
    <x v="0"/>
    <x v="0"/>
  </r>
  <r>
    <x v="1"/>
    <x v="1"/>
    <x v="0"/>
    <x v="1"/>
    <x v="1"/>
    <x v="0"/>
    <x v="0"/>
    <x v="1"/>
    <x v="1"/>
    <x v="0"/>
  </r>
  <r>
    <x v="2"/>
    <x v="2"/>
    <x v="1"/>
    <x v="2"/>
    <x v="2"/>
    <x v="1"/>
    <x v="1"/>
    <x v="2"/>
    <x v="2"/>
    <x v="1"/>
  </r>
  <r>
    <x v="3"/>
    <x v="3"/>
    <x v="1"/>
    <x v="3"/>
    <x v="3"/>
    <x v="2"/>
    <x v="2"/>
    <x v="3"/>
    <x v="3"/>
    <x v="0"/>
  </r>
  <r>
    <x v="4"/>
    <x v="4"/>
    <x v="0"/>
    <x v="0"/>
    <x v="4"/>
    <x v="1"/>
    <x v="3"/>
    <x v="4"/>
    <x v="4"/>
    <x v="2"/>
  </r>
  <r>
    <x v="5"/>
    <x v="5"/>
    <x v="0"/>
    <x v="2"/>
    <x v="5"/>
    <x v="2"/>
    <x v="3"/>
    <x v="5"/>
    <x v="5"/>
    <x v="2"/>
  </r>
  <r>
    <x v="6"/>
    <x v="6"/>
    <x v="1"/>
    <x v="4"/>
    <x v="6"/>
    <x v="3"/>
    <x v="4"/>
    <x v="2"/>
    <x v="2"/>
    <x v="1"/>
  </r>
  <r>
    <x v="7"/>
    <x v="7"/>
    <x v="0"/>
    <x v="5"/>
    <x v="7"/>
    <x v="4"/>
    <x v="5"/>
    <x v="6"/>
    <x v="6"/>
    <x v="1"/>
  </r>
  <r>
    <x v="8"/>
    <x v="8"/>
    <x v="1"/>
    <x v="6"/>
    <x v="8"/>
    <x v="5"/>
    <x v="6"/>
    <x v="7"/>
    <x v="7"/>
    <x v="3"/>
  </r>
  <r>
    <x v="9"/>
    <x v="9"/>
    <x v="0"/>
    <x v="7"/>
    <x v="9"/>
    <x v="6"/>
    <x v="7"/>
    <x v="8"/>
    <x v="8"/>
    <x v="1"/>
  </r>
  <r>
    <x v="10"/>
    <x v="10"/>
    <x v="0"/>
    <x v="8"/>
    <x v="10"/>
    <x v="4"/>
    <x v="8"/>
    <x v="9"/>
    <x v="9"/>
    <x v="0"/>
  </r>
  <r>
    <x v="11"/>
    <x v="11"/>
    <x v="1"/>
    <x v="9"/>
    <x v="11"/>
    <x v="7"/>
    <x v="9"/>
    <x v="10"/>
    <x v="10"/>
    <x v="3"/>
  </r>
  <r>
    <x v="12"/>
    <x v="12"/>
    <x v="0"/>
    <x v="10"/>
    <x v="12"/>
    <x v="8"/>
    <x v="10"/>
    <x v="11"/>
    <x v="11"/>
    <x v="1"/>
  </r>
  <r>
    <x v="13"/>
    <x v="13"/>
    <x v="1"/>
    <x v="11"/>
    <x v="13"/>
    <x v="9"/>
    <x v="11"/>
    <x v="12"/>
    <x v="12"/>
    <x v="0"/>
  </r>
  <r>
    <x v="14"/>
    <x v="14"/>
    <x v="0"/>
    <x v="12"/>
    <x v="1"/>
    <x v="10"/>
    <x v="11"/>
    <x v="12"/>
    <x v="12"/>
    <x v="0"/>
  </r>
  <r>
    <x v="15"/>
    <x v="15"/>
    <x v="1"/>
    <x v="13"/>
    <x v="2"/>
    <x v="11"/>
    <x v="12"/>
    <x v="13"/>
    <x v="13"/>
    <x v="0"/>
  </r>
  <r>
    <x v="16"/>
    <x v="16"/>
    <x v="0"/>
    <x v="14"/>
    <x v="14"/>
    <x v="12"/>
    <x v="13"/>
    <x v="14"/>
    <x v="14"/>
    <x v="1"/>
  </r>
  <r>
    <x v="17"/>
    <x v="17"/>
    <x v="1"/>
    <x v="11"/>
    <x v="15"/>
    <x v="13"/>
    <x v="0"/>
    <x v="15"/>
    <x v="15"/>
    <x v="0"/>
  </r>
  <r>
    <x v="18"/>
    <x v="18"/>
    <x v="0"/>
    <x v="15"/>
    <x v="16"/>
    <x v="14"/>
    <x v="14"/>
    <x v="16"/>
    <x v="16"/>
    <x v="0"/>
  </r>
  <r>
    <x v="19"/>
    <x v="19"/>
    <x v="1"/>
    <x v="16"/>
    <x v="15"/>
    <x v="15"/>
    <x v="15"/>
    <x v="14"/>
    <x v="17"/>
    <x v="1"/>
  </r>
  <r>
    <x v="20"/>
    <x v="20"/>
    <x v="1"/>
    <x v="17"/>
    <x v="15"/>
    <x v="16"/>
    <x v="16"/>
    <x v="15"/>
    <x v="18"/>
    <x v="0"/>
  </r>
  <r>
    <x v="21"/>
    <x v="21"/>
    <x v="1"/>
    <x v="18"/>
    <x v="13"/>
    <x v="13"/>
    <x v="17"/>
    <x v="13"/>
    <x v="19"/>
    <x v="0"/>
  </r>
  <r>
    <x v="22"/>
    <x v="22"/>
    <x v="1"/>
    <x v="10"/>
    <x v="3"/>
    <x v="17"/>
    <x v="18"/>
    <x v="17"/>
    <x v="20"/>
    <x v="1"/>
  </r>
  <r>
    <x v="23"/>
    <x v="23"/>
    <x v="0"/>
    <x v="9"/>
    <x v="17"/>
    <x v="3"/>
    <x v="9"/>
    <x v="18"/>
    <x v="21"/>
    <x v="3"/>
  </r>
  <r>
    <x v="24"/>
    <x v="24"/>
    <x v="1"/>
    <x v="19"/>
    <x v="11"/>
    <x v="13"/>
    <x v="19"/>
    <x v="3"/>
    <x v="22"/>
    <x v="0"/>
  </r>
  <r>
    <x v="25"/>
    <x v="25"/>
    <x v="1"/>
    <x v="20"/>
    <x v="14"/>
    <x v="18"/>
    <x v="20"/>
    <x v="18"/>
    <x v="2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BF66D6-6FD9-461E-B758-9D2C71CE6E00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11">
    <pivotField name="학번23" compact="0" showAl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compact="0" showAll="0"/>
    <pivotField compact="0" showAll="0"/>
    <pivotField compact="0" showAll="0"/>
    <pivotField dataField="1" compact="0" showAll="0"/>
    <pivotField compact="0" showAll="0"/>
    <pivotField compact="0" showAll="0"/>
    <pivotField compact="0" showAll="0"/>
    <pivotField name="학번" axis="axisRow" compact="0" showAll="0">
      <items count="3">
        <item n="221001-231000" sd="0" x="0"/>
        <item n="231001-241000" sd="0" x="1"/>
        <item t="default"/>
      </items>
    </pivotField>
  </pivotFields>
  <rowFields count="1">
    <field x="10"/>
  </rowFields>
  <rowItems count="3">
    <i>
      <x/>
    </i>
    <i>
      <x v="1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합계 : 종합" fld="6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G16" sqref="G16"/>
    </sheetView>
  </sheetViews>
  <sheetFormatPr defaultRowHeight="17.399999999999999"/>
  <cols>
    <col min="1" max="1" width="5.59765625" customWidth="1"/>
    <col min="2" max="2" width="10.8984375" customWidth="1"/>
    <col min="3" max="3" width="13.69921875" bestFit="1" customWidth="1"/>
    <col min="4" max="4" width="12.8984375" customWidth="1"/>
  </cols>
  <sheetData>
    <row r="1" spans="2:8" ht="18" thickBot="1"/>
    <row r="2" spans="2:8" ht="18" thickBot="1">
      <c r="B2" s="1" t="s">
        <v>0</v>
      </c>
      <c r="C2" s="2" t="s">
        <v>1</v>
      </c>
      <c r="D2" s="3" t="s">
        <v>2</v>
      </c>
      <c r="F2" s="32" t="s">
        <v>131</v>
      </c>
    </row>
    <row r="3" spans="2:8" ht="18" thickTop="1">
      <c r="B3" s="4" t="s">
        <v>3</v>
      </c>
      <c r="C3" s="5" t="s">
        <v>4</v>
      </c>
      <c r="D3" s="6">
        <v>52700</v>
      </c>
      <c r="F3" t="b">
        <f>AND(C3="코오롱", MEDIAN($D$3:$D$21)&gt;=D3)</f>
        <v>0</v>
      </c>
    </row>
    <row r="4" spans="2:8" ht="18" thickBot="1">
      <c r="B4" s="7" t="s">
        <v>3</v>
      </c>
      <c r="C4" s="8" t="s">
        <v>4</v>
      </c>
      <c r="D4" s="9">
        <v>12450</v>
      </c>
    </row>
    <row r="5" spans="2:8" ht="18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8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8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8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AND(RIGHT($C3,3)="연구소", IFERROR(SEARCH("4", $B3), FALSE))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tabSelected="1" workbookViewId="0">
      <selection activeCell="G6" sqref="G6"/>
    </sheetView>
  </sheetViews>
  <sheetFormatPr defaultRowHeight="17.399999999999999"/>
  <cols>
    <col min="7" max="7" width="12" customWidth="1"/>
    <col min="8" max="8" width="11.3984375" customWidth="1"/>
  </cols>
  <sheetData>
    <row r="1" spans="1:9" ht="21">
      <c r="A1" s="21" t="s">
        <v>113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A6" t="s">
        <v>118</v>
      </c>
      <c r="B6">
        <v>1</v>
      </c>
      <c r="E6">
        <v>0</v>
      </c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640080</xdr:colOff>
                <xdr:row>1</xdr:row>
                <xdr:rowOff>76200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="60" zoomScaleNormal="100" workbookViewId="0">
      <selection activeCell="E15" sqref="E15"/>
    </sheetView>
  </sheetViews>
  <sheetFormatPr defaultRowHeight="17.399999999999999"/>
  <sheetData>
    <row r="1" spans="1:5" ht="24">
      <c r="A1" s="26" t="s">
        <v>9</v>
      </c>
      <c r="B1" s="26"/>
      <c r="C1" s="26"/>
      <c r="D1" s="26"/>
      <c r="E1" s="26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33" t="s">
        <v>15</v>
      </c>
      <c r="B3" s="33" t="s">
        <v>16</v>
      </c>
      <c r="C3" s="34">
        <v>2800</v>
      </c>
      <c r="D3" s="34">
        <v>62</v>
      </c>
      <c r="E3" s="13">
        <f t="shared" ref="E3:E11" si="0">C3*D3</f>
        <v>173600</v>
      </c>
    </row>
    <row r="4" spans="1:5">
      <c r="A4" s="33" t="s">
        <v>17</v>
      </c>
      <c r="B4" s="33" t="s">
        <v>18</v>
      </c>
      <c r="C4" s="34">
        <v>15600</v>
      </c>
      <c r="D4" s="34">
        <v>28</v>
      </c>
      <c r="E4" s="13">
        <f t="shared" si="0"/>
        <v>436800</v>
      </c>
    </row>
    <row r="5" spans="1:5">
      <c r="A5" s="33" t="s">
        <v>19</v>
      </c>
      <c r="B5" s="33" t="s">
        <v>20</v>
      </c>
      <c r="C5" s="34">
        <v>4500</v>
      </c>
      <c r="D5" s="34">
        <v>57</v>
      </c>
      <c r="E5" s="13">
        <f t="shared" si="0"/>
        <v>256500</v>
      </c>
    </row>
    <row r="6" spans="1:5">
      <c r="A6" s="33" t="s">
        <v>17</v>
      </c>
      <c r="B6" s="33" t="s">
        <v>21</v>
      </c>
      <c r="C6" s="34">
        <v>5600</v>
      </c>
      <c r="D6" s="34">
        <v>65</v>
      </c>
      <c r="E6" s="13">
        <f t="shared" si="0"/>
        <v>364000</v>
      </c>
    </row>
    <row r="7" spans="1:5">
      <c r="A7" s="33" t="s">
        <v>15</v>
      </c>
      <c r="B7" s="33" t="s">
        <v>22</v>
      </c>
      <c r="C7" s="34">
        <v>6500</v>
      </c>
      <c r="D7" s="34">
        <v>48</v>
      </c>
      <c r="E7" s="13">
        <f t="shared" si="0"/>
        <v>312000</v>
      </c>
    </row>
    <row r="8" spans="1:5">
      <c r="A8" s="33" t="s">
        <v>19</v>
      </c>
      <c r="B8" s="33" t="s">
        <v>23</v>
      </c>
      <c r="C8" s="34">
        <v>12500</v>
      </c>
      <c r="D8" s="34">
        <v>65</v>
      </c>
      <c r="E8" s="13">
        <f t="shared" si="0"/>
        <v>812500</v>
      </c>
    </row>
    <row r="9" spans="1:5">
      <c r="A9" s="33" t="s">
        <v>17</v>
      </c>
      <c r="B9" s="33" t="s">
        <v>24</v>
      </c>
      <c r="C9" s="34">
        <v>8300</v>
      </c>
      <c r="D9" s="34">
        <v>27</v>
      </c>
      <c r="E9" s="13">
        <f t="shared" si="0"/>
        <v>224100</v>
      </c>
    </row>
    <row r="10" spans="1:5">
      <c r="A10" s="33" t="s">
        <v>19</v>
      </c>
      <c r="B10" s="33" t="s">
        <v>25</v>
      </c>
      <c r="C10" s="34">
        <v>7200</v>
      </c>
      <c r="D10" s="34">
        <v>65</v>
      </c>
      <c r="E10" s="13">
        <f t="shared" si="0"/>
        <v>468000</v>
      </c>
    </row>
    <row r="11" spans="1:5">
      <c r="A11" s="33" t="s">
        <v>15</v>
      </c>
      <c r="B11" s="33" t="s">
        <v>26</v>
      </c>
      <c r="C11" s="34">
        <v>6300</v>
      </c>
      <c r="D11" s="34">
        <v>45</v>
      </c>
      <c r="E11" s="13">
        <f t="shared" si="0"/>
        <v>283500</v>
      </c>
    </row>
    <row r="12" spans="1:5">
      <c r="A12" s="27" t="s">
        <v>27</v>
      </c>
      <c r="B12" s="28"/>
      <c r="C12" s="28"/>
      <c r="D12" s="29"/>
      <c r="E12" s="13">
        <f>ROUNDUP(SUMIF(A3:A11,"미술",E3:E11),-3)</f>
        <v>770000</v>
      </c>
    </row>
  </sheetData>
  <sheetProtection sheet="1" objects="1" scenarios="1" formatCells="0" pivotTables="0"/>
  <mergeCells count="2">
    <mergeCell ref="A1:E1"/>
    <mergeCell ref="A12:D12"/>
  </mergeCells>
  <phoneticPr fontId="1" type="noConversion"/>
  <pageMargins left="0.7" right="0.7" top="0.75" bottom="0.75" header="0.3" footer="0.3"/>
  <pageSetup paperSize="9" scale="77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topLeftCell="A19" workbookViewId="0">
      <selection activeCell="B32" sqref="B32:B35"/>
    </sheetView>
  </sheetViews>
  <sheetFormatPr defaultRowHeight="17.399999999999999"/>
  <cols>
    <col min="1" max="1" width="11" bestFit="1" customWidth="1"/>
    <col min="2" max="2" width="11.3984375" customWidth="1"/>
    <col min="3" max="3" width="13.69921875" bestFit="1" customWidth="1"/>
    <col min="4" max="4" width="13" bestFit="1" customWidth="1"/>
    <col min="5" max="5" width="13.69921875" bestFit="1" customWidth="1"/>
    <col min="6" max="6" width="13" bestFit="1" customWidth="1"/>
    <col min="7" max="7" width="10.5" customWidth="1"/>
    <col min="8" max="8" width="13.097656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SUMPRODUCT(C3:E3,OFFSET($A$13,MATCH(B3,$A$14:$A$16,0),1,1,3))</f>
        <v>96.2</v>
      </c>
      <c r="G3" s="8" t="str">
        <f ca="1">LOOKUP(F3,$F$14:$F$18,$G$14:$G$18)</f>
        <v>A</v>
      </c>
      <c r="H3" s="15"/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SUMPRODUCT(C4:E4,OFFSET($A$13,MATCH(B4,$A$14:$A$16,0),1,1,3))</f>
        <v>81.900000000000006</v>
      </c>
      <c r="G4" s="8" t="str">
        <f t="shared" ref="G4:G10" ca="1" si="1">LOOKUP(F4,$F$14:$F$18,$G$14:$G$18)</f>
        <v>B</v>
      </c>
      <c r="H4" s="15"/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/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/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/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/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/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/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MIN(MAX(($D$21:$D$29)*($A$21:$A$29=A32)), MAX($F$21:$F$29*($A$21:$A$29=A32)))</f>
        <v>84000</v>
      </c>
    </row>
    <row r="33" spans="1:2">
      <c r="A33" s="8" t="s">
        <v>65</v>
      </c>
      <c r="B33" s="13">
        <f t="array" ref="B33">MIN(MAX(($D$21:$D$29)*($A$21:$A$29=A33)), MAX($F$21:$F$29*($A$21:$A$29=A33)))</f>
        <v>61200</v>
      </c>
    </row>
    <row r="34" spans="1:2">
      <c r="A34" s="8" t="s">
        <v>68</v>
      </c>
      <c r="B34" s="13">
        <f t="array" ref="B34">MIN(MAX(($D$21:$D$29)*($A$21:$A$29=A34)), MAX($F$21:$F$29*($A$21:$A$29=A34)))</f>
        <v>80000</v>
      </c>
    </row>
    <row r="35" spans="1:2">
      <c r="A35" s="8" t="s">
        <v>70</v>
      </c>
      <c r="B35" s="13">
        <f t="array" ref="B35">MIN(MAX(($D$21:$D$29)*($A$21:$A$29=A35)), MAX($F$21:$F$29*($A$21:$A$29=A35)))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F7" sqref="F7"/>
    </sheetView>
  </sheetViews>
  <sheetFormatPr defaultRowHeight="17.399999999999999"/>
  <cols>
    <col min="1" max="1" width="14.5" bestFit="1" customWidth="1"/>
    <col min="2" max="3" width="7" bestFit="1" customWidth="1"/>
    <col min="4" max="4" width="7.5" bestFit="1" customWidth="1"/>
    <col min="5" max="5" width="8.5" bestFit="1" customWidth="1"/>
  </cols>
  <sheetData>
    <row r="2" spans="1:4">
      <c r="A2" s="35" t="s">
        <v>136</v>
      </c>
      <c r="B2" s="35" t="s">
        <v>31</v>
      </c>
    </row>
    <row r="3" spans="1:4">
      <c r="A3" s="35" t="s">
        <v>132</v>
      </c>
      <c r="B3" t="s">
        <v>134</v>
      </c>
      <c r="C3" t="s">
        <v>135</v>
      </c>
      <c r="D3" t="s">
        <v>133</v>
      </c>
    </row>
    <row r="4" spans="1:4">
      <c r="A4" t="s">
        <v>137</v>
      </c>
      <c r="B4" s="36">
        <v>0.63335607094133695</v>
      </c>
      <c r="C4" s="36">
        <v>0.36664392905866305</v>
      </c>
      <c r="D4" s="36">
        <v>1</v>
      </c>
    </row>
    <row r="5" spans="1:4">
      <c r="A5" t="s">
        <v>138</v>
      </c>
      <c r="B5" s="36">
        <v>0.30637691485571783</v>
      </c>
      <c r="C5" s="36">
        <v>0.69362308514428217</v>
      </c>
      <c r="D5" s="36">
        <v>1</v>
      </c>
    </row>
    <row r="6" spans="1:4">
      <c r="A6" t="s">
        <v>133</v>
      </c>
      <c r="B6" s="36">
        <v>0.47342742638090257</v>
      </c>
      <c r="C6" s="36">
        <v>0.52657257361909737</v>
      </c>
      <c r="D6" s="3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G6" sqref="G6"/>
    </sheetView>
  </sheetViews>
  <sheetFormatPr defaultRowHeight="17.399999999999999"/>
  <sheetData>
    <row r="1" spans="1:4">
      <c r="A1" s="30" t="s">
        <v>76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139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_x000a_" promptTitle="코드입력" prompt="지점코드를 정확히 입력하시오." sqref="A3:A8" xr:uid="{A09C6A8F-6807-46C5-8538-3406F127A964}">
      <formula1>SEARCH("M", 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F8" sqref="F8"/>
    </sheetView>
  </sheetViews>
  <sheetFormatPr defaultRowHeight="17.399999999999999"/>
  <sheetData>
    <row r="1" spans="1:4">
      <c r="A1" s="30" t="s">
        <v>84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314A052D-1F0F-4F7D-A0B5-513090362713}">
      <formula1>SEARCH("M", 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G11" sqref="G11"/>
    </sheetView>
  </sheetViews>
  <sheetFormatPr defaultRowHeight="17.399999999999999" outlineLevelRow="1"/>
  <cols>
    <col min="1" max="1" width="2" customWidth="1"/>
    <col min="2" max="2" width="7" customWidth="1"/>
    <col min="3" max="3" width="7.3984375" customWidth="1"/>
    <col min="4" max="5" width="9.8984375" customWidth="1"/>
  </cols>
  <sheetData>
    <row r="1" spans="1:5">
      <c r="A1" s="30" t="s">
        <v>85</v>
      </c>
      <c r="B1" s="30"/>
      <c r="C1" s="30"/>
      <c r="D1" s="30"/>
      <c r="E1" s="30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140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140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140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140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140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140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140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140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140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140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140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140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topLeftCell="A12" workbookViewId="0">
      <selection activeCell="J5" sqref="J5"/>
    </sheetView>
  </sheetViews>
  <sheetFormatPr defaultRowHeight="17.399999999999999"/>
  <cols>
    <col min="1" max="1" width="13" bestFit="1" customWidth="1"/>
    <col min="2" max="2" width="7.09765625" bestFit="1" customWidth="1"/>
    <col min="3" max="3" width="11.3984375" bestFit="1" customWidth="1"/>
    <col min="4" max="4" width="10.8984375" customWidth="1"/>
  </cols>
  <sheetData>
    <row r="1" spans="1:5" ht="21">
      <c r="B1" s="31" t="s">
        <v>86</v>
      </c>
      <c r="C1" s="31"/>
      <c r="D1" s="31"/>
      <c r="E1" s="31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I6" sqref="I6"/>
    </sheetView>
  </sheetViews>
  <sheetFormatPr defaultRowHeight="17.399999999999999"/>
  <cols>
    <col min="1" max="1" width="2.5" customWidth="1"/>
    <col min="2" max="2" width="8.69921875" customWidth="1"/>
    <col min="3" max="3" width="8.59765625" customWidth="1"/>
    <col min="4" max="5" width="7.69921875" customWidth="1"/>
    <col min="6" max="6" width="11.8984375" bestFit="1" customWidth="1"/>
    <col min="7" max="7" width="2.1992187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7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7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7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7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7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7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7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7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7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이지후</cp:lastModifiedBy>
  <dcterms:created xsi:type="dcterms:W3CDTF">2023-05-12T01:27:33Z</dcterms:created>
  <dcterms:modified xsi:type="dcterms:W3CDTF">2025-02-17T12:08:43Z</dcterms:modified>
</cp:coreProperties>
</file>